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Income Tax\Tax Calculator\"/>
    </mc:Choice>
  </mc:AlternateContent>
  <xr:revisionPtr revIDLastSave="0" documentId="13_ncr:1_{D14F6241-1BAD-4C82-8B99-922D29D682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mputation" sheetId="3" r:id="rId1"/>
  </sheets>
  <definedNames>
    <definedName name="_xlnm._FilterDatabase" localSheetId="0" hidden="1">computation!$A$81:$C$85</definedName>
    <definedName name="_xlnm.Print_Area" localSheetId="0">computation!$B$1:$I$99</definedName>
  </definedNames>
  <calcPr calcId="191029"/>
</workbook>
</file>

<file path=xl/calcChain.xml><?xml version="1.0" encoding="utf-8"?>
<calcChain xmlns="http://schemas.openxmlformats.org/spreadsheetml/2006/main">
  <c r="H57" i="3" l="1"/>
  <c r="C87" i="3"/>
  <c r="H55" i="3"/>
  <c r="H20" i="3"/>
  <c r="G107" i="3" s="1"/>
  <c r="H56" i="3"/>
  <c r="H36" i="3"/>
  <c r="H21" i="3"/>
  <c r="D98" i="3"/>
  <c r="H51" i="3"/>
  <c r="H50" i="3"/>
  <c r="G26" i="3"/>
  <c r="G25" i="3"/>
  <c r="G105" i="3"/>
  <c r="I46" i="3"/>
  <c r="I45" i="3"/>
  <c r="H54" i="3"/>
  <c r="H53" i="3"/>
  <c r="I44" i="3"/>
  <c r="H22" i="3" l="1"/>
  <c r="I40" i="3" l="1"/>
  <c r="G104" i="3" l="1"/>
  <c r="I43" i="3" l="1"/>
  <c r="I36" i="3" l="1"/>
  <c r="H27" i="3" l="1"/>
  <c r="G106" i="3"/>
  <c r="G108" i="3" l="1"/>
  <c r="G29" i="3" s="1"/>
  <c r="G30" i="3"/>
  <c r="H30" i="3" l="1"/>
  <c r="I34" i="3" s="1"/>
  <c r="G109" i="3"/>
  <c r="I39" i="3" l="1"/>
  <c r="I41" i="3" s="1"/>
  <c r="I47" i="3" s="1"/>
  <c r="I72" i="3" s="1"/>
  <c r="H52" i="3" l="1"/>
  <c r="I58" i="3" s="1"/>
  <c r="I60" i="3" l="1"/>
  <c r="I61" i="3" s="1"/>
  <c r="E114" i="3"/>
  <c r="G114" i="3" s="1"/>
  <c r="E116" i="3"/>
  <c r="G116" i="3" s="1"/>
  <c r="E119" i="3"/>
  <c r="G119" i="3" s="1"/>
  <c r="E118" i="3"/>
  <c r="G118" i="3" s="1"/>
  <c r="E117" i="3"/>
  <c r="G117" i="3" s="1"/>
  <c r="E115" i="3"/>
  <c r="G115" i="3" s="1"/>
  <c r="C117" i="3" l="1"/>
  <c r="C115" i="3"/>
  <c r="C116" i="3"/>
  <c r="G120" i="3"/>
  <c r="I73" i="3" s="1"/>
  <c r="I74" i="3" s="1"/>
  <c r="I75" i="3" l="1"/>
  <c r="I76" i="3" s="1"/>
  <c r="C120" i="3"/>
  <c r="I62" i="3" s="1"/>
  <c r="I63" i="3" s="1"/>
  <c r="I64" i="3" s="1"/>
  <c r="I65" i="3" s="1"/>
  <c r="I66" i="3" l="1"/>
  <c r="I67" i="3" s="1"/>
  <c r="I68" i="3" s="1"/>
  <c r="D10" i="3" s="1"/>
  <c r="I77" i="3"/>
  <c r="I78" i="3" s="1"/>
  <c r="I79" i="3" s="1"/>
  <c r="D11" i="3" l="1"/>
  <c r="D12" i="3" s="1"/>
  <c r="C12" i="3" s="1"/>
</calcChain>
</file>

<file path=xl/sharedStrings.xml><?xml version="1.0" encoding="utf-8"?>
<sst xmlns="http://schemas.openxmlformats.org/spreadsheetml/2006/main" count="139" uniqueCount="118">
  <si>
    <t>Basic</t>
  </si>
  <si>
    <t>HRA</t>
  </si>
  <si>
    <t>COMPUTATION</t>
  </si>
  <si>
    <t>Deductions</t>
  </si>
  <si>
    <t>Salary</t>
  </si>
  <si>
    <t>Basic Salary</t>
  </si>
  <si>
    <t>Arrear Salary</t>
  </si>
  <si>
    <t>Bonus and incentive</t>
  </si>
  <si>
    <t>Allowances</t>
  </si>
  <si>
    <t>House Rent Allowance</t>
  </si>
  <si>
    <t>Less Exempted</t>
  </si>
  <si>
    <t>House Rent Allowance u/s 10(13A)</t>
  </si>
  <si>
    <t xml:space="preserve"> Deduction u/s 16: Professional Tax</t>
  </si>
  <si>
    <t>Income from other Employer</t>
  </si>
  <si>
    <t>Gross Salary Income</t>
  </si>
  <si>
    <t>Others</t>
  </si>
  <si>
    <t>Income From House Property</t>
  </si>
  <si>
    <t>Less : Deduction Under Chapter VI A</t>
  </si>
  <si>
    <t>Deduction Under Section 80C</t>
  </si>
  <si>
    <t>Deduction Under Section 80D</t>
  </si>
  <si>
    <t>Deduction Under Section 80G</t>
  </si>
  <si>
    <t>Total Deductions</t>
  </si>
  <si>
    <t>Gross Total Income</t>
  </si>
  <si>
    <t xml:space="preserve">Net Income Tax </t>
  </si>
  <si>
    <t>Surcharge (If any)</t>
  </si>
  <si>
    <t>Income Tax including surcharge</t>
  </si>
  <si>
    <t>Education Cess</t>
  </si>
  <si>
    <t>Exemption of House Rent Allowance</t>
  </si>
  <si>
    <t>Amount</t>
  </si>
  <si>
    <t>A . Total HRA Received</t>
  </si>
  <si>
    <t>B.   40%/50% of Salary</t>
  </si>
  <si>
    <t>C.   Rent Paid-10% of Salary</t>
  </si>
  <si>
    <t>Exempt ( Whichever is lower)</t>
  </si>
  <si>
    <t>Taxable</t>
  </si>
  <si>
    <t>Total</t>
  </si>
  <si>
    <t>Yes</t>
  </si>
  <si>
    <t>Income under the head house property</t>
  </si>
  <si>
    <t>Interest on Loan</t>
  </si>
  <si>
    <t>Whether Loan is for Construction and acquisition</t>
  </si>
  <si>
    <t>Rental Income</t>
  </si>
  <si>
    <t>Whether Property is under Joint Ownership</t>
  </si>
  <si>
    <t xml:space="preserve">% of Ownership </t>
  </si>
  <si>
    <t>Calculation Of Tax</t>
  </si>
  <si>
    <t>Slab Rate</t>
  </si>
  <si>
    <t>Tax Amount</t>
  </si>
  <si>
    <t>0-250000</t>
  </si>
  <si>
    <t>Nil</t>
  </si>
  <si>
    <t>250001-500000</t>
  </si>
  <si>
    <t>500001-1000000</t>
  </si>
  <si>
    <t>Above 1000000</t>
  </si>
  <si>
    <t>Other Income</t>
  </si>
  <si>
    <t>Metro/Non Metro</t>
  </si>
  <si>
    <t>Standard deduction u/s 16</t>
  </si>
  <si>
    <t>Total Income</t>
  </si>
  <si>
    <t>:</t>
  </si>
  <si>
    <t>Financial Year</t>
  </si>
  <si>
    <t>Assessement Year</t>
  </si>
  <si>
    <t>Bonus If any</t>
  </si>
  <si>
    <t>Deduction u/s 80C If Any</t>
  </si>
  <si>
    <t>Deduction u/s 80D If Any</t>
  </si>
  <si>
    <t>City Metro/Non Metro</t>
  </si>
  <si>
    <t>Metro</t>
  </si>
  <si>
    <t>Non Metro</t>
  </si>
  <si>
    <t>Taxable Income as per Old Regime</t>
  </si>
  <si>
    <t>Income Tax As Per Old Regime</t>
  </si>
  <si>
    <t>Taxable Income as per New Regime</t>
  </si>
  <si>
    <t>Income Tax As Per New Regime</t>
  </si>
  <si>
    <t>Old Regime</t>
  </si>
  <si>
    <t>New Regime</t>
  </si>
  <si>
    <t>Rate of tax</t>
  </si>
  <si>
    <t>No</t>
  </si>
  <si>
    <t>Self Occupied or Not?</t>
  </si>
  <si>
    <t>Business Income</t>
  </si>
  <si>
    <t>STATEMENT SHOWING EXTIMATED TAX COMPUTATION</t>
  </si>
  <si>
    <t xml:space="preserve">Income From Salary </t>
  </si>
  <si>
    <t>Year Start Date</t>
  </si>
  <si>
    <t>2023-24</t>
  </si>
  <si>
    <t>2024-25</t>
  </si>
  <si>
    <t>Taxable Income From Salary</t>
  </si>
  <si>
    <t>Deduction u/s 80CCD</t>
  </si>
  <si>
    <t>Deduction u/s 80JJAA</t>
  </si>
  <si>
    <t>Deduction Under Section 80CCD</t>
  </si>
  <si>
    <t>Deduction Under Section 80JJAA</t>
  </si>
  <si>
    <t>Rebate under section 87A (Old Regime)</t>
  </si>
  <si>
    <t>Rebate under section 87A (New Regime)</t>
  </si>
  <si>
    <t>Capital Gain Income</t>
  </si>
  <si>
    <t>Other Sources Income</t>
  </si>
  <si>
    <t>House Property Income</t>
  </si>
  <si>
    <t xml:space="preserve">Gross Total Income </t>
  </si>
  <si>
    <t>Net Income Tax</t>
  </si>
  <si>
    <t>Surcharge (If Any)</t>
  </si>
  <si>
    <t>Tax Including Surcharge &amp; Education Cess (Old Regime)</t>
  </si>
  <si>
    <t>Beneficial Taxation</t>
  </si>
  <si>
    <t>Tax Including Surcharge &amp; Education Cess (New Regime)</t>
  </si>
  <si>
    <t>Old Regime Tax Amount</t>
  </si>
  <si>
    <t>New Regime Tax Amount</t>
  </si>
  <si>
    <t>Others Received</t>
  </si>
  <si>
    <t xml:space="preserve">Rent Paid </t>
  </si>
  <si>
    <t>Salary Breakup</t>
  </si>
  <si>
    <t>Deduction u/s 80G (Enter Full Donation Amt)</t>
  </si>
  <si>
    <t>#Enter Data only in Highlighted Cells</t>
  </si>
  <si>
    <t>Arrerars</t>
  </si>
  <si>
    <t>Professional Tax</t>
  </si>
  <si>
    <t>Enter Data in Note 1</t>
  </si>
  <si>
    <t>Enter Details in Note 2</t>
  </si>
  <si>
    <t>caakshaygarg.ag@gmail.com</t>
  </si>
  <si>
    <t>Contact for any further assistance</t>
  </si>
  <si>
    <t>Income Tax Calculator By CA Akshay Garg</t>
  </si>
  <si>
    <t>By CA Akshay Garg</t>
  </si>
  <si>
    <t>Deduction for Family Pension</t>
  </si>
  <si>
    <t>Deductions for Family Pension</t>
  </si>
  <si>
    <t xml:space="preserve"> </t>
  </si>
  <si>
    <t>HRA Deduction</t>
  </si>
  <si>
    <t>(If Manually Calculated) (If manually Not calculated enter 0)</t>
  </si>
  <si>
    <t>Other Deductions
(Allowed only in Old Regime)</t>
  </si>
  <si>
    <t>Other Deductions (Allowed only in Old Regime)</t>
  </si>
  <si>
    <t>Other Deductions (Allowed only in Both Regime)</t>
  </si>
  <si>
    <t>Other Deductions
(Allowed only in Both Regime)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</si>
</sst>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??_);_(@_)"/>
    <numFmt numFmtId="166" formatCode="[$-409]d/mmm/yy;@"/>
    <numFmt numFmtId="167" formatCode="[$-409]mmm\-yy;@"/>
    <numFmt numFmtId="168" formatCode="_ * #,##0_ ;_ * \-#,##0_ ;_ * &quot;-&quot;??_ ;_ @_ "/>
    <numFmt numFmtId="169" formatCode="##,###;\(##,###\)\,\-"/>
    <numFmt numFmtId="170" formatCode="##,###;\(##,###\);\-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"/>
      <family val="2"/>
    </font>
    <font>
      <sz val="10"/>
      <color indexed="8"/>
      <name val="MS Sans Serif"/>
      <family val="2"/>
    </font>
    <font>
      <sz val="10"/>
      <color indexed="8"/>
      <name val="Times New Roman"/>
      <family val="1"/>
    </font>
    <font>
      <b/>
      <sz val="9.85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MS Sans Serif"/>
      <family val="2"/>
    </font>
    <font>
      <sz val="10"/>
      <name val="Century Gothic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color indexed="8"/>
      <name val="Verdana"/>
      <family val="2"/>
    </font>
    <font>
      <u/>
      <sz val="12"/>
      <color theme="10"/>
      <name val="Verdana"/>
      <family val="2"/>
    </font>
    <font>
      <b/>
      <sz val="24"/>
      <color indexed="8"/>
      <name val="Verdana"/>
      <family val="2"/>
    </font>
    <font>
      <sz val="16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sz val="11"/>
      <color indexed="8"/>
      <name val="Verdana"/>
      <family val="2"/>
    </font>
    <font>
      <sz val="14"/>
      <color indexed="8"/>
      <name val="Verdana"/>
      <family val="2"/>
    </font>
    <font>
      <b/>
      <sz val="12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2">
    <xf numFmtId="0" fontId="0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4" fillId="0" borderId="0"/>
    <xf numFmtId="164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66">
    <xf numFmtId="0" fontId="0" fillId="0" borderId="0" xfId="0"/>
    <xf numFmtId="165" fontId="5" fillId="0" borderId="0" xfId="5" applyNumberFormat="1" applyFont="1"/>
    <xf numFmtId="165" fontId="5" fillId="0" borderId="6" xfId="5" applyNumberFormat="1" applyFont="1" applyBorder="1"/>
    <xf numFmtId="165" fontId="5" fillId="0" borderId="6" xfId="5" applyNumberFormat="1" applyFont="1" applyBorder="1" applyAlignment="1">
      <alignment vertical="center"/>
    </xf>
    <xf numFmtId="165" fontId="5" fillId="0" borderId="6" xfId="5" applyNumberFormat="1" applyFont="1" applyBorder="1" applyAlignment="1">
      <alignment horizontal="center"/>
    </xf>
    <xf numFmtId="165" fontId="5" fillId="0" borderId="16" xfId="5" applyNumberFormat="1" applyFont="1" applyBorder="1"/>
    <xf numFmtId="0" fontId="5" fillId="0" borderId="0" xfId="0" applyFont="1"/>
    <xf numFmtId="0" fontId="10" fillId="0" borderId="0" xfId="0" applyFont="1" applyAlignment="1">
      <alignment horizontal="left"/>
    </xf>
    <xf numFmtId="2" fontId="5" fillId="0" borderId="0" xfId="0" applyNumberFormat="1" applyFont="1"/>
    <xf numFmtId="165" fontId="5" fillId="0" borderId="0" xfId="0" applyNumberFormat="1" applyFont="1"/>
    <xf numFmtId="165" fontId="5" fillId="0" borderId="5" xfId="0" applyNumberFormat="1" applyFont="1" applyBorder="1"/>
    <xf numFmtId="164" fontId="5" fillId="0" borderId="0" xfId="0" applyNumberFormat="1" applyFont="1"/>
    <xf numFmtId="0" fontId="7" fillId="0" borderId="0" xfId="0" applyFont="1"/>
    <xf numFmtId="9" fontId="5" fillId="0" borderId="0" xfId="20" applyFont="1"/>
    <xf numFmtId="0" fontId="7" fillId="0" borderId="0" xfId="0" applyFont="1" applyAlignment="1">
      <alignment vertical="center"/>
    </xf>
    <xf numFmtId="0" fontId="7" fillId="0" borderId="4" xfId="0" applyFont="1" applyBorder="1"/>
    <xf numFmtId="165" fontId="7" fillId="0" borderId="0" xfId="0" applyNumberFormat="1" applyFont="1"/>
    <xf numFmtId="0" fontId="7" fillId="0" borderId="6" xfId="0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7" fillId="0" borderId="0" xfId="0" applyFont="1" applyAlignment="1">
      <alignment horizontal="center"/>
    </xf>
    <xf numFmtId="4" fontId="5" fillId="0" borderId="1" xfId="5" applyNumberFormat="1" applyFont="1" applyBorder="1" applyAlignment="1">
      <alignment horizontal="right"/>
    </xf>
    <xf numFmtId="4" fontId="7" fillId="0" borderId="1" xfId="5" applyNumberFormat="1" applyFont="1" applyBorder="1" applyAlignment="1">
      <alignment horizontal="right"/>
    </xf>
    <xf numFmtId="168" fontId="5" fillId="0" borderId="6" xfId="5" applyNumberFormat="1" applyFont="1" applyBorder="1"/>
    <xf numFmtId="4" fontId="0" fillId="0" borderId="0" xfId="0" applyNumberFormat="1" applyAlignment="1">
      <alignment horizontal="left"/>
    </xf>
    <xf numFmtId="4" fontId="0" fillId="0" borderId="1" xfId="0" applyNumberFormat="1" applyBorder="1" applyAlignment="1">
      <alignment horizontal="left"/>
    </xf>
    <xf numFmtId="9" fontId="0" fillId="0" borderId="1" xfId="0" applyNumberFormat="1" applyBorder="1"/>
    <xf numFmtId="4" fontId="0" fillId="0" borderId="1" xfId="0" applyNumberFormat="1" applyBorder="1"/>
    <xf numFmtId="9" fontId="0" fillId="0" borderId="1" xfId="1" applyNumberFormat="1" applyFont="1" applyBorder="1"/>
    <xf numFmtId="4" fontId="5" fillId="0" borderId="1" xfId="0" applyNumberFormat="1" applyFont="1" applyBorder="1"/>
    <xf numFmtId="14" fontId="5" fillId="0" borderId="0" xfId="0" applyNumberFormat="1" applyFont="1"/>
    <xf numFmtId="3" fontId="7" fillId="0" borderId="0" xfId="0" applyNumberFormat="1" applyFont="1"/>
    <xf numFmtId="15" fontId="5" fillId="0" borderId="0" xfId="0" applyNumberFormat="1" applyFont="1"/>
    <xf numFmtId="4" fontId="5" fillId="0" borderId="0" xfId="0" applyNumberFormat="1" applyFont="1"/>
    <xf numFmtId="165" fontId="5" fillId="0" borderId="0" xfId="0" applyNumberFormat="1" applyFont="1" applyBorder="1"/>
    <xf numFmtId="0" fontId="5" fillId="0" borderId="0" xfId="0" applyFont="1" applyBorder="1"/>
    <xf numFmtId="4" fontId="0" fillId="0" borderId="0" xfId="0" applyNumberFormat="1" applyBorder="1" applyAlignment="1">
      <alignment horizontal="left"/>
    </xf>
    <xf numFmtId="4" fontId="2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21" applyFont="1"/>
    <xf numFmtId="0" fontId="16" fillId="2" borderId="0" xfId="0" applyFont="1" applyFill="1"/>
    <xf numFmtId="0" fontId="17" fillId="2" borderId="0" xfId="0" applyFont="1" applyFill="1"/>
    <xf numFmtId="165" fontId="17" fillId="2" borderId="0" xfId="5" applyNumberFormat="1" applyFont="1" applyFill="1"/>
    <xf numFmtId="0" fontId="18" fillId="0" borderId="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166" fontId="17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wrapText="1"/>
    </xf>
    <xf numFmtId="170" fontId="17" fillId="2" borderId="0" xfId="0" applyNumberFormat="1" applyFont="1" applyFill="1" applyAlignment="1">
      <alignment horizontal="left"/>
    </xf>
    <xf numFmtId="0" fontId="18" fillId="0" borderId="0" xfId="0" applyFont="1" applyBorder="1" applyAlignment="1">
      <alignment horizontal="left"/>
    </xf>
    <xf numFmtId="170" fontId="20" fillId="2" borderId="0" xfId="0" applyNumberFormat="1" applyFont="1" applyFill="1" applyAlignment="1">
      <alignment horizontal="left"/>
    </xf>
    <xf numFmtId="0" fontId="17" fillId="0" borderId="0" xfId="0" applyFont="1"/>
    <xf numFmtId="0" fontId="18" fillId="0" borderId="0" xfId="0" applyFont="1" applyBorder="1" applyAlignment="1">
      <alignment horizontal="left" wrapText="1"/>
    </xf>
    <xf numFmtId="165" fontId="17" fillId="0" borderId="0" xfId="5" applyNumberFormat="1" applyFont="1"/>
    <xf numFmtId="0" fontId="18" fillId="0" borderId="0" xfId="0" applyFont="1"/>
    <xf numFmtId="0" fontId="18" fillId="0" borderId="0" xfId="0" applyFont="1" applyBorder="1" applyAlignment="1" applyProtection="1">
      <alignment horizontal="left" vertical="center"/>
      <protection hidden="1"/>
    </xf>
    <xf numFmtId="170" fontId="17" fillId="0" borderId="0" xfId="0" applyNumberFormat="1" applyFont="1" applyAlignment="1" applyProtection="1">
      <alignment horizontal="left"/>
      <protection hidden="1"/>
    </xf>
    <xf numFmtId="166" fontId="18" fillId="0" borderId="0" xfId="0" applyNumberFormat="1" applyFont="1" applyBorder="1" applyAlignment="1">
      <alignment horizontal="left"/>
    </xf>
    <xf numFmtId="166" fontId="17" fillId="2" borderId="6" xfId="0" applyNumberFormat="1" applyFont="1" applyFill="1" applyBorder="1" applyAlignment="1">
      <alignment horizontal="left"/>
    </xf>
    <xf numFmtId="170" fontId="17" fillId="2" borderId="0" xfId="0" applyNumberFormat="1" applyFont="1" applyFill="1" applyAlignment="1">
      <alignment horizontal="left" vertical="top"/>
    </xf>
    <xf numFmtId="0" fontId="21" fillId="0" borderId="0" xfId="21" applyFont="1" applyBorder="1" applyAlignment="1">
      <alignment horizontal="left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8" xfId="0" applyFont="1" applyBorder="1" applyAlignment="1">
      <alignment horizontal="left"/>
    </xf>
    <xf numFmtId="0" fontId="17" fillId="0" borderId="9" xfId="0" applyFont="1" applyBorder="1" applyAlignment="1">
      <alignment horizontal="center"/>
    </xf>
    <xf numFmtId="169" fontId="17" fillId="0" borderId="2" xfId="0" applyNumberFormat="1" applyFont="1" applyBorder="1"/>
    <xf numFmtId="169" fontId="17" fillId="0" borderId="13" xfId="0" applyNumberFormat="1" applyFont="1" applyBorder="1"/>
    <xf numFmtId="0" fontId="21" fillId="0" borderId="0" xfId="21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169" fontId="17" fillId="0" borderId="5" xfId="0" applyNumberFormat="1" applyFont="1" applyBorder="1"/>
    <xf numFmtId="169" fontId="17" fillId="0" borderId="14" xfId="0" applyNumberFormat="1" applyFont="1" applyBorder="1"/>
    <xf numFmtId="170" fontId="17" fillId="0" borderId="5" xfId="0" applyNumberFormat="1" applyFont="1" applyBorder="1"/>
    <xf numFmtId="170" fontId="17" fillId="0" borderId="14" xfId="0" applyNumberFormat="1" applyFont="1" applyBorder="1"/>
    <xf numFmtId="0" fontId="17" fillId="0" borderId="5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170" fontId="17" fillId="0" borderId="5" xfId="5" applyNumberFormat="1" applyFont="1" applyBorder="1" applyAlignment="1" applyProtection="1">
      <alignment horizontal="right" vertical="center" indent="1"/>
      <protection hidden="1"/>
    </xf>
    <xf numFmtId="170" fontId="17" fillId="0" borderId="14" xfId="0" applyNumberFormat="1" applyFont="1" applyBorder="1" applyAlignment="1" applyProtection="1">
      <alignment horizontal="right" indent="1"/>
      <protection hidden="1"/>
    </xf>
    <xf numFmtId="170" fontId="17" fillId="0" borderId="5" xfId="0" applyNumberFormat="1" applyFont="1" applyBorder="1" applyAlignment="1" applyProtection="1">
      <alignment horizontal="right" indent="1"/>
      <protection hidden="1"/>
    </xf>
    <xf numFmtId="170" fontId="17" fillId="0" borderId="5" xfId="0" applyNumberFormat="1" applyFont="1" applyFill="1" applyBorder="1" applyAlignment="1" applyProtection="1">
      <alignment horizontal="right" indent="1"/>
      <protection hidden="1"/>
    </xf>
    <xf numFmtId="170" fontId="17" fillId="0" borderId="15" xfId="5" applyNumberFormat="1" applyFont="1" applyBorder="1" applyAlignment="1" applyProtection="1">
      <alignment horizontal="right" indent="1"/>
      <protection hidden="1"/>
    </xf>
    <xf numFmtId="170" fontId="17" fillId="0" borderId="5" xfId="5" applyNumberFormat="1" applyFont="1" applyBorder="1" applyAlignment="1" applyProtection="1">
      <alignment horizontal="right" indent="1"/>
      <protection hidden="1"/>
    </xf>
    <xf numFmtId="170" fontId="17" fillId="0" borderId="16" xfId="5" applyNumberFormat="1" applyFont="1" applyBorder="1" applyAlignment="1" applyProtection="1">
      <alignment horizontal="right" indent="1"/>
      <protection hidden="1"/>
    </xf>
    <xf numFmtId="170" fontId="17" fillId="0" borderId="14" xfId="0" applyNumberFormat="1" applyFont="1" applyFill="1" applyBorder="1" applyAlignment="1" applyProtection="1">
      <alignment horizontal="right" indent="1"/>
      <protection hidden="1"/>
    </xf>
    <xf numFmtId="170" fontId="17" fillId="0" borderId="17" xfId="0" applyNumberFormat="1" applyFont="1" applyBorder="1" applyAlignment="1" applyProtection="1">
      <alignment horizontal="right" indent="1"/>
      <protection hidden="1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170" fontId="17" fillId="0" borderId="18" xfId="0" applyNumberFormat="1" applyFont="1" applyBorder="1" applyAlignment="1" applyProtection="1">
      <alignment horizontal="right" indent="1"/>
      <protection hidden="1"/>
    </xf>
    <xf numFmtId="170" fontId="17" fillId="0" borderId="14" xfId="1" applyNumberFormat="1" applyFont="1" applyBorder="1" applyAlignment="1" applyProtection="1">
      <alignment horizontal="right" indent="1"/>
      <protection hidden="1"/>
    </xf>
    <xf numFmtId="170" fontId="17" fillId="0" borderId="5" xfId="1" applyNumberFormat="1" applyFont="1" applyBorder="1" applyAlignment="1" applyProtection="1">
      <alignment horizontal="right" indent="1"/>
      <protection hidden="1"/>
    </xf>
    <xf numFmtId="170" fontId="17" fillId="0" borderId="17" xfId="5" applyNumberFormat="1" applyFont="1" applyBorder="1" applyAlignment="1" applyProtection="1">
      <alignment horizontal="right" indent="1"/>
      <protection hidden="1"/>
    </xf>
    <xf numFmtId="170" fontId="17" fillId="0" borderId="14" xfId="5" applyNumberFormat="1" applyFont="1" applyBorder="1" applyAlignment="1" applyProtection="1">
      <alignment horizontal="right" indent="1"/>
      <protection hidden="1"/>
    </xf>
    <xf numFmtId="170" fontId="17" fillId="0" borderId="18" xfId="5" applyNumberFormat="1" applyFont="1" applyBorder="1" applyAlignment="1" applyProtection="1">
      <alignment horizontal="right" indent="1"/>
      <protection hidden="1"/>
    </xf>
    <xf numFmtId="170" fontId="20" fillId="0" borderId="14" xfId="5" applyNumberFormat="1" applyFont="1" applyBorder="1" applyAlignment="1" applyProtection="1">
      <alignment horizontal="right" indent="1"/>
      <protection hidden="1"/>
    </xf>
    <xf numFmtId="170" fontId="17" fillId="0" borderId="7" xfId="0" applyNumberFormat="1" applyFont="1" applyBorder="1" applyAlignment="1" applyProtection="1">
      <alignment horizontal="right" indent="1"/>
      <protection hidden="1"/>
    </xf>
    <xf numFmtId="170" fontId="17" fillId="0" borderId="21" xfId="0" applyNumberFormat="1" applyFont="1" applyBorder="1" applyAlignment="1" applyProtection="1">
      <alignment horizontal="right" indent="1"/>
      <protection hidden="1"/>
    </xf>
    <xf numFmtId="170" fontId="18" fillId="0" borderId="21" xfId="0" applyNumberFormat="1" applyFont="1" applyBorder="1" applyAlignment="1" applyProtection="1">
      <alignment horizontal="right" indent="1"/>
      <protection hidden="1"/>
    </xf>
    <xf numFmtId="0" fontId="18" fillId="0" borderId="1" xfId="0" applyFont="1" applyBorder="1" applyAlignment="1">
      <alignment vertical="top" wrapText="1"/>
    </xf>
    <xf numFmtId="15" fontId="20" fillId="0" borderId="1" xfId="0" applyNumberFormat="1" applyFont="1" applyBorder="1" applyAlignment="1">
      <alignment horizontal="left"/>
    </xf>
    <xf numFmtId="165" fontId="20" fillId="2" borderId="1" xfId="5" applyNumberFormat="1" applyFont="1" applyFill="1" applyBorder="1" applyAlignment="1">
      <alignment wrapText="1"/>
    </xf>
    <xf numFmtId="4" fontId="17" fillId="0" borderId="0" xfId="0" applyNumberFormat="1" applyFont="1"/>
    <xf numFmtId="17" fontId="20" fillId="0" borderId="1" xfId="0" applyNumberFormat="1" applyFont="1" applyBorder="1" applyAlignment="1">
      <alignment horizontal="left"/>
    </xf>
    <xf numFmtId="165" fontId="18" fillId="0" borderId="1" xfId="5" applyNumberFormat="1" applyFont="1" applyFill="1" applyBorder="1" applyAlignment="1" applyProtection="1">
      <alignment vertical="top" wrapText="1"/>
      <protection hidden="1"/>
    </xf>
    <xf numFmtId="3" fontId="17" fillId="0" borderId="0" xfId="0" applyNumberFormat="1" applyFont="1"/>
    <xf numFmtId="165" fontId="17" fillId="2" borderId="1" xfId="0" applyNumberFormat="1" applyFont="1" applyFill="1" applyBorder="1"/>
    <xf numFmtId="165" fontId="17" fillId="0" borderId="1" xfId="5" applyNumberFormat="1" applyFont="1" applyBorder="1"/>
    <xf numFmtId="9" fontId="17" fillId="2" borderId="1" xfId="5" applyNumberFormat="1" applyFont="1" applyFill="1" applyBorder="1"/>
    <xf numFmtId="165" fontId="17" fillId="0" borderId="1" xfId="5" applyNumberFormat="1" applyFont="1" applyBorder="1" applyProtection="1">
      <protection hidden="1"/>
    </xf>
    <xf numFmtId="0" fontId="22" fillId="0" borderId="0" xfId="0" applyFont="1" applyAlignment="1">
      <alignment horizontal="left"/>
    </xf>
    <xf numFmtId="0" fontId="23" fillId="2" borderId="0" xfId="0" applyFont="1" applyFill="1"/>
    <xf numFmtId="0" fontId="13" fillId="0" borderId="0" xfId="0" applyFont="1" applyBorder="1"/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/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8" fillId="0" borderId="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7" fillId="0" borderId="1" xfId="0" applyFont="1" applyBorder="1"/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7" fillId="0" borderId="20" xfId="0" applyFont="1" applyBorder="1"/>
    <xf numFmtId="0" fontId="17" fillId="0" borderId="19" xfId="0" applyFont="1" applyBorder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0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5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6" xfId="0" applyFont="1" applyBorder="1" applyAlignment="1">
      <alignment horizontal="left"/>
    </xf>
  </cellXfs>
  <cellStyles count="22">
    <cellStyle name="Comma" xfId="1" builtinId="3"/>
    <cellStyle name="Comma 2" xfId="2" xr:uid="{00000000-0005-0000-0000-000001000000}"/>
    <cellStyle name="Comma 2 2" xfId="7" xr:uid="{00000000-0005-0000-0000-000002000000}"/>
    <cellStyle name="Comma 2 3" xfId="15" xr:uid="{00000000-0005-0000-0000-000003000000}"/>
    <cellStyle name="Comma 3" xfId="5" xr:uid="{00000000-0005-0000-0000-000004000000}"/>
    <cellStyle name="Comma 4 2" xfId="9" xr:uid="{00000000-0005-0000-0000-000005000000}"/>
    <cellStyle name="Comma 4 3" xfId="17" xr:uid="{00000000-0005-0000-0000-000006000000}"/>
    <cellStyle name="Comma 5" xfId="11" xr:uid="{00000000-0005-0000-0000-000007000000}"/>
    <cellStyle name="Comma 6" xfId="14" xr:uid="{00000000-0005-0000-0000-000008000000}"/>
    <cellStyle name="Hyperlink" xfId="21" builtinId="8"/>
    <cellStyle name="Normal" xfId="0" builtinId="0"/>
    <cellStyle name="Normal 2" xfId="3" xr:uid="{00000000-0005-0000-0000-00000A000000}"/>
    <cellStyle name="Normal 2 2" xfId="8" xr:uid="{00000000-0005-0000-0000-00000B000000}"/>
    <cellStyle name="Normal 2 3" xfId="16" xr:uid="{00000000-0005-0000-0000-00000C000000}"/>
    <cellStyle name="Normal 3" xfId="4" xr:uid="{00000000-0005-0000-0000-00000D000000}"/>
    <cellStyle name="Normal 3 2" xfId="10" xr:uid="{00000000-0005-0000-0000-00000E000000}"/>
    <cellStyle name="Normal 3 3" xfId="18" xr:uid="{00000000-0005-0000-0000-00000F000000}"/>
    <cellStyle name="Normal 4 2" xfId="12" xr:uid="{00000000-0005-0000-0000-000010000000}"/>
    <cellStyle name="Normal 4 3" xfId="19" xr:uid="{00000000-0005-0000-0000-000011000000}"/>
    <cellStyle name="Normal 5" xfId="13" xr:uid="{00000000-0005-0000-0000-000012000000}"/>
    <cellStyle name="Percent" xfId="20" builtinId="5"/>
    <cellStyle name="Percent 2" xfId="6" xr:uid="{00000000-0005-0000-0000-000014000000}"/>
  </cellStyles>
  <dxfs count="74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akshaygarg.a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20"/>
  <sheetViews>
    <sheetView showGridLines="0" tabSelected="1" view="pageBreakPreview" zoomScale="90" zoomScaleNormal="90" zoomScaleSheetLayoutView="90" workbookViewId="0">
      <selection activeCell="I7" sqref="I7"/>
    </sheetView>
  </sheetViews>
  <sheetFormatPr defaultColWidth="0" defaultRowHeight="15" zeroHeight="1" x14ac:dyDescent="0.2"/>
  <cols>
    <col min="1" max="1" width="3.7109375" style="41" customWidth="1"/>
    <col min="2" max="2" width="28" style="6" customWidth="1"/>
    <col min="3" max="3" width="22.7109375" style="6" bestFit="1" customWidth="1"/>
    <col min="4" max="4" width="17.85546875" style="6" bestFit="1" customWidth="1"/>
    <col min="5" max="5" width="21" style="6" customWidth="1"/>
    <col min="6" max="6" width="13.5703125" style="1" customWidth="1"/>
    <col min="7" max="7" width="18.42578125" style="6" bestFit="1" customWidth="1"/>
    <col min="8" max="8" width="19.5703125" style="6" bestFit="1" customWidth="1"/>
    <col min="9" max="9" width="18.85546875" style="6" bestFit="1" customWidth="1"/>
    <col min="10" max="10" width="19.7109375" style="6" hidden="1" customWidth="1"/>
    <col min="11" max="11" width="13.5703125" style="6" hidden="1" customWidth="1"/>
    <col min="12" max="12" width="17.85546875" style="6" hidden="1" customWidth="1"/>
    <col min="13" max="14" width="12.42578125" style="6" hidden="1" customWidth="1"/>
    <col min="15" max="17" width="11.42578125" style="6" hidden="1" customWidth="1"/>
    <col min="18" max="18" width="17.28515625" style="6" hidden="1" customWidth="1"/>
    <col min="19" max="31" width="11.42578125" style="6" hidden="1" customWidth="1"/>
    <col min="32" max="36" width="0" style="6" hidden="1" customWidth="1"/>
    <col min="37" max="16384" width="11.42578125" style="6" hidden="1"/>
  </cols>
  <sheetData>
    <row r="1" spans="2:13" ht="18.75" thickBot="1" x14ac:dyDescent="0.3">
      <c r="B1" s="113" t="s">
        <v>100</v>
      </c>
      <c r="C1" s="44"/>
      <c r="D1" s="44"/>
      <c r="E1" s="44"/>
      <c r="F1" s="45"/>
      <c r="G1" s="44"/>
      <c r="H1" s="44"/>
      <c r="I1" s="44"/>
    </row>
    <row r="2" spans="2:13" ht="20.25" hidden="1" thickBot="1" x14ac:dyDescent="0.3">
      <c r="B2" s="43"/>
      <c r="C2" s="44"/>
      <c r="D2" s="44"/>
      <c r="E2" s="44"/>
      <c r="F2" s="45"/>
      <c r="G2" s="44"/>
      <c r="H2" s="44"/>
      <c r="I2" s="44"/>
    </row>
    <row r="3" spans="2:13" x14ac:dyDescent="0.2">
      <c r="B3" s="154" t="s">
        <v>107</v>
      </c>
      <c r="C3" s="155"/>
      <c r="D3" s="155"/>
      <c r="E3" s="155"/>
      <c r="F3" s="155"/>
      <c r="G3" s="155"/>
      <c r="H3" s="155"/>
      <c r="I3" s="156"/>
    </row>
    <row r="4" spans="2:13" x14ac:dyDescent="0.2">
      <c r="B4" s="157" t="s">
        <v>73</v>
      </c>
      <c r="C4" s="158"/>
      <c r="D4" s="158"/>
      <c r="E4" s="158"/>
      <c r="F4" s="158"/>
      <c r="G4" s="158"/>
      <c r="H4" s="158"/>
      <c r="I4" s="159"/>
    </row>
    <row r="5" spans="2:13" x14ac:dyDescent="0.2">
      <c r="B5" s="46"/>
      <c r="C5" s="47"/>
      <c r="D5" s="48"/>
      <c r="E5" s="48"/>
      <c r="F5" s="48"/>
      <c r="G5" s="48"/>
      <c r="H5" s="48"/>
      <c r="I5" s="49"/>
      <c r="K5" s="7" t="s">
        <v>35</v>
      </c>
      <c r="M5" s="8"/>
    </row>
    <row r="6" spans="2:13" x14ac:dyDescent="0.2">
      <c r="B6" s="46" t="s">
        <v>75</v>
      </c>
      <c r="C6" s="47" t="s">
        <v>54</v>
      </c>
      <c r="D6" s="50">
        <v>45017</v>
      </c>
      <c r="E6" s="51" t="s">
        <v>57</v>
      </c>
      <c r="F6" s="48"/>
      <c r="G6" s="52">
        <v>0</v>
      </c>
      <c r="H6" s="53" t="s">
        <v>72</v>
      </c>
      <c r="I6" s="52">
        <v>0</v>
      </c>
      <c r="K6" s="6" t="s">
        <v>70</v>
      </c>
    </row>
    <row r="7" spans="2:13" x14ac:dyDescent="0.2">
      <c r="B7" s="46" t="s">
        <v>55</v>
      </c>
      <c r="C7" s="47" t="s">
        <v>54</v>
      </c>
      <c r="D7" s="48" t="s">
        <v>76</v>
      </c>
      <c r="E7" s="53" t="s">
        <v>58</v>
      </c>
      <c r="F7" s="48"/>
      <c r="G7" s="54">
        <v>0</v>
      </c>
      <c r="H7" s="53" t="s">
        <v>85</v>
      </c>
      <c r="I7" s="52">
        <v>0</v>
      </c>
    </row>
    <row r="8" spans="2:13" x14ac:dyDescent="0.2">
      <c r="B8" s="46" t="s">
        <v>56</v>
      </c>
      <c r="C8" s="47" t="s">
        <v>54</v>
      </c>
      <c r="D8" s="48" t="s">
        <v>77</v>
      </c>
      <c r="E8" s="53" t="s">
        <v>59</v>
      </c>
      <c r="F8" s="48"/>
      <c r="G8" s="52">
        <v>0</v>
      </c>
      <c r="H8" s="53" t="s">
        <v>86</v>
      </c>
      <c r="I8" s="52">
        <v>0</v>
      </c>
    </row>
    <row r="9" spans="2:13" ht="38.25" x14ac:dyDescent="0.2">
      <c r="B9" s="55"/>
      <c r="C9" s="55"/>
      <c r="D9" s="55"/>
      <c r="E9" s="56" t="s">
        <v>99</v>
      </c>
      <c r="F9" s="57"/>
      <c r="G9" s="52">
        <v>0</v>
      </c>
      <c r="H9" s="56" t="s">
        <v>117</v>
      </c>
      <c r="I9" s="52">
        <v>0</v>
      </c>
      <c r="K9" s="6" t="s">
        <v>61</v>
      </c>
    </row>
    <row r="10" spans="2:13" ht="38.25" x14ac:dyDescent="0.2">
      <c r="B10" s="55" t="s">
        <v>94</v>
      </c>
      <c r="C10" s="59" t="s">
        <v>54</v>
      </c>
      <c r="D10" s="60">
        <f>I68</f>
        <v>0</v>
      </c>
      <c r="E10" s="56" t="s">
        <v>114</v>
      </c>
      <c r="F10" s="55"/>
      <c r="G10" s="52">
        <v>0</v>
      </c>
      <c r="H10" s="61" t="s">
        <v>60</v>
      </c>
      <c r="I10" s="62" t="s">
        <v>61</v>
      </c>
      <c r="K10" s="6" t="s">
        <v>62</v>
      </c>
    </row>
    <row r="11" spans="2:13" x14ac:dyDescent="0.2">
      <c r="B11" s="55" t="s">
        <v>95</v>
      </c>
      <c r="C11" s="59" t="s">
        <v>54</v>
      </c>
      <c r="D11" s="60">
        <f>I79</f>
        <v>0</v>
      </c>
      <c r="E11" s="53" t="s">
        <v>101</v>
      </c>
      <c r="F11" s="48"/>
      <c r="G11" s="52">
        <v>0</v>
      </c>
      <c r="H11" s="48"/>
      <c r="I11" s="49"/>
      <c r="K11" s="33"/>
    </row>
    <row r="12" spans="2:13" x14ac:dyDescent="0.2">
      <c r="B12" s="46" t="s">
        <v>92</v>
      </c>
      <c r="C12" s="59" t="str">
        <f>INDEX($B$10:$D$11,MATCH(D12,$D$10:$D$11,0),1)</f>
        <v>Old Regime Tax Amount</v>
      </c>
      <c r="D12" s="60">
        <f>MIN(D10:D11)</f>
        <v>0</v>
      </c>
      <c r="E12" s="53" t="s">
        <v>102</v>
      </c>
      <c r="F12" s="48"/>
      <c r="G12" s="52">
        <v>0</v>
      </c>
      <c r="H12" s="48"/>
      <c r="I12" s="49"/>
    </row>
    <row r="13" spans="2:13" ht="28.5" customHeight="1" x14ac:dyDescent="0.2">
      <c r="B13" s="58" t="s">
        <v>79</v>
      </c>
      <c r="C13" s="53" t="s">
        <v>54</v>
      </c>
      <c r="D13" s="52">
        <v>0</v>
      </c>
      <c r="E13" s="150" t="s">
        <v>109</v>
      </c>
      <c r="F13" s="150"/>
      <c r="G13" s="63">
        <v>0</v>
      </c>
      <c r="H13" s="48"/>
      <c r="I13" s="49"/>
    </row>
    <row r="14" spans="2:13" x14ac:dyDescent="0.2">
      <c r="B14" s="58" t="s">
        <v>80</v>
      </c>
      <c r="C14" s="47" t="s">
        <v>54</v>
      </c>
      <c r="D14" s="52">
        <v>0</v>
      </c>
      <c r="E14" s="48" t="s">
        <v>87</v>
      </c>
      <c r="F14" s="48"/>
      <c r="G14" s="64" t="s">
        <v>104</v>
      </c>
      <c r="H14" s="48"/>
      <c r="I14" s="49"/>
    </row>
    <row r="15" spans="2:13" ht="15.75" thickBot="1" x14ac:dyDescent="0.25">
      <c r="B15" s="65"/>
      <c r="C15" s="66"/>
      <c r="D15" s="66"/>
      <c r="E15" s="67"/>
      <c r="F15" s="66"/>
      <c r="G15" s="66"/>
      <c r="H15" s="66"/>
      <c r="I15" s="68"/>
    </row>
    <row r="16" spans="2:13" ht="15.75" thickBot="1" x14ac:dyDescent="0.25">
      <c r="B16" s="160" t="s">
        <v>2</v>
      </c>
      <c r="C16" s="161"/>
      <c r="D16" s="161"/>
      <c r="E16" s="161"/>
      <c r="F16" s="161"/>
      <c r="G16" s="161"/>
      <c r="H16" s="161"/>
      <c r="I16" s="162"/>
    </row>
    <row r="17" spans="2:35" x14ac:dyDescent="0.2">
      <c r="B17" s="163"/>
      <c r="C17" s="164"/>
      <c r="D17" s="164"/>
      <c r="E17" s="164"/>
      <c r="F17" s="165"/>
      <c r="G17" s="69"/>
      <c r="H17" s="70"/>
      <c r="I17" s="70"/>
    </row>
    <row r="18" spans="2:35" x14ac:dyDescent="0.2">
      <c r="B18" s="46" t="s">
        <v>74</v>
      </c>
      <c r="C18" s="71" t="s">
        <v>103</v>
      </c>
      <c r="D18" s="47"/>
      <c r="E18" s="47"/>
      <c r="F18" s="72"/>
      <c r="G18" s="73"/>
      <c r="H18" s="74"/>
      <c r="I18" s="74"/>
      <c r="AF18" s="134" t="s">
        <v>3</v>
      </c>
      <c r="AG18" s="134"/>
      <c r="AH18" s="134"/>
      <c r="AI18" s="134"/>
    </row>
    <row r="19" spans="2:35" x14ac:dyDescent="0.2">
      <c r="B19" s="125" t="s">
        <v>4</v>
      </c>
      <c r="C19" s="126"/>
      <c r="D19" s="126"/>
      <c r="E19" s="126"/>
      <c r="F19" s="127"/>
      <c r="G19" s="75"/>
      <c r="H19" s="76"/>
      <c r="I19" s="76"/>
      <c r="J19" s="9"/>
      <c r="AF19" s="21"/>
      <c r="AG19" s="21"/>
      <c r="AH19" s="21"/>
      <c r="AI19" s="21"/>
    </row>
    <row r="20" spans="2:35" x14ac:dyDescent="0.2">
      <c r="B20" s="77" t="s">
        <v>5</v>
      </c>
      <c r="C20" s="78"/>
      <c r="D20" s="78"/>
      <c r="E20" s="78"/>
      <c r="F20" s="79"/>
      <c r="G20" s="80"/>
      <c r="H20" s="81">
        <f>C82</f>
        <v>0</v>
      </c>
      <c r="I20" s="81"/>
      <c r="J20" s="10"/>
      <c r="K20" s="9"/>
      <c r="AF20" s="21"/>
      <c r="AG20" s="21"/>
      <c r="AH20" s="21"/>
      <c r="AI20" s="21"/>
    </row>
    <row r="21" spans="2:35" x14ac:dyDescent="0.2">
      <c r="B21" s="77" t="s">
        <v>6</v>
      </c>
      <c r="C21" s="78"/>
      <c r="D21" s="78"/>
      <c r="E21" s="78"/>
      <c r="F21" s="79"/>
      <c r="G21" s="82"/>
      <c r="H21" s="83">
        <f>G11</f>
        <v>0</v>
      </c>
      <c r="I21" s="81"/>
      <c r="J21" s="9"/>
      <c r="AF21" s="21"/>
      <c r="AG21" s="21"/>
      <c r="AH21" s="21"/>
      <c r="AI21" s="21"/>
    </row>
    <row r="22" spans="2:35" x14ac:dyDescent="0.2">
      <c r="B22" s="77" t="s">
        <v>7</v>
      </c>
      <c r="C22" s="78"/>
      <c r="D22" s="78"/>
      <c r="E22" s="78"/>
      <c r="F22" s="79"/>
      <c r="G22" s="82"/>
      <c r="H22" s="81">
        <f>+G6</f>
        <v>0</v>
      </c>
      <c r="I22" s="81"/>
      <c r="J22" s="1"/>
      <c r="AF22" s="21"/>
      <c r="AG22" s="21"/>
      <c r="AH22" s="21"/>
      <c r="AI22" s="21"/>
    </row>
    <row r="23" spans="2:35" x14ac:dyDescent="0.2">
      <c r="B23" s="77"/>
      <c r="C23" s="78"/>
      <c r="D23" s="78"/>
      <c r="E23" s="78"/>
      <c r="F23" s="79"/>
      <c r="G23" s="82"/>
      <c r="H23" s="81"/>
      <c r="I23" s="81"/>
      <c r="J23" s="1"/>
      <c r="AF23" s="21"/>
      <c r="AG23" s="21"/>
      <c r="AH23" s="21"/>
      <c r="AI23" s="21"/>
    </row>
    <row r="24" spans="2:35" x14ac:dyDescent="0.2">
      <c r="B24" s="125" t="s">
        <v>8</v>
      </c>
      <c r="C24" s="126"/>
      <c r="D24" s="126"/>
      <c r="E24" s="126"/>
      <c r="F24" s="127"/>
      <c r="G24" s="82"/>
      <c r="H24" s="81"/>
      <c r="I24" s="81"/>
      <c r="J24" s="10"/>
      <c r="M24" s="9"/>
      <c r="AF24" s="21"/>
      <c r="AG24" s="21"/>
      <c r="AH24" s="21"/>
      <c r="AI24" s="21"/>
    </row>
    <row r="25" spans="2:35" x14ac:dyDescent="0.2">
      <c r="B25" s="138" t="s">
        <v>9</v>
      </c>
      <c r="C25" s="139"/>
      <c r="D25" s="139"/>
      <c r="E25" s="139"/>
      <c r="F25" s="140"/>
      <c r="G25" s="82">
        <f>C83</f>
        <v>0</v>
      </c>
      <c r="H25" s="81"/>
      <c r="I25" s="81"/>
      <c r="J25" s="10"/>
      <c r="AF25" s="21"/>
      <c r="AG25" s="21"/>
      <c r="AH25" s="21"/>
      <c r="AI25" s="21"/>
    </row>
    <row r="26" spans="2:35" x14ac:dyDescent="0.2">
      <c r="B26" s="77" t="s">
        <v>15</v>
      </c>
      <c r="C26" s="78"/>
      <c r="D26" s="78"/>
      <c r="E26" s="78"/>
      <c r="F26" s="78"/>
      <c r="G26" s="84">
        <f>C84</f>
        <v>0</v>
      </c>
      <c r="H26" s="81"/>
      <c r="I26" s="81"/>
      <c r="J26" s="10"/>
      <c r="AF26" s="21"/>
      <c r="AG26" s="21"/>
      <c r="AH26" s="21"/>
      <c r="AI26" s="21"/>
    </row>
    <row r="27" spans="2:35" x14ac:dyDescent="0.2">
      <c r="B27" s="138"/>
      <c r="C27" s="139"/>
      <c r="D27" s="139"/>
      <c r="E27" s="139"/>
      <c r="F27" s="140"/>
      <c r="G27" s="82"/>
      <c r="H27" s="81">
        <f>SUM(G25:G26)</f>
        <v>0</v>
      </c>
      <c r="I27" s="81"/>
      <c r="J27" s="10"/>
      <c r="AF27" s="21"/>
      <c r="AG27" s="21"/>
      <c r="AH27" s="21"/>
      <c r="AI27" s="21"/>
    </row>
    <row r="28" spans="2:35" x14ac:dyDescent="0.2">
      <c r="B28" s="125" t="s">
        <v>10</v>
      </c>
      <c r="C28" s="126"/>
      <c r="D28" s="126"/>
      <c r="E28" s="126"/>
      <c r="F28" s="127"/>
      <c r="G28" s="82"/>
      <c r="H28" s="81"/>
      <c r="I28" s="81"/>
      <c r="J28" s="10"/>
      <c r="AF28" s="21"/>
      <c r="AG28" s="21"/>
      <c r="AH28" s="21"/>
      <c r="AI28" s="21"/>
    </row>
    <row r="29" spans="2:35" x14ac:dyDescent="0.2">
      <c r="B29" s="138" t="s">
        <v>11</v>
      </c>
      <c r="C29" s="139"/>
      <c r="D29" s="139"/>
      <c r="E29" s="139"/>
      <c r="F29" s="140"/>
      <c r="G29" s="85">
        <f>IF(OR(C86=0,C86=""),G108,C86)</f>
        <v>0</v>
      </c>
      <c r="H29" s="81"/>
      <c r="I29" s="81"/>
      <c r="J29" s="10"/>
      <c r="K29" s="11"/>
      <c r="L29" s="11"/>
      <c r="AF29" s="21"/>
      <c r="AG29" s="21"/>
      <c r="AH29" s="21"/>
      <c r="AI29" s="21"/>
    </row>
    <row r="30" spans="2:35" x14ac:dyDescent="0.2">
      <c r="B30" s="138" t="s">
        <v>52</v>
      </c>
      <c r="C30" s="139"/>
      <c r="D30" s="139"/>
      <c r="E30" s="139"/>
      <c r="F30" s="140"/>
      <c r="G30" s="84">
        <f>MIN(50000,SUM(H20:H27))</f>
        <v>0</v>
      </c>
      <c r="H30" s="81">
        <f>-SUM(G29:G30)</f>
        <v>0</v>
      </c>
      <c r="I30" s="81"/>
      <c r="J30" s="10"/>
      <c r="AF30" s="21"/>
      <c r="AG30" s="21"/>
      <c r="AH30" s="21"/>
      <c r="AI30" s="21"/>
    </row>
    <row r="31" spans="2:35" x14ac:dyDescent="0.2">
      <c r="B31" s="138"/>
      <c r="C31" s="139"/>
      <c r="D31" s="139"/>
      <c r="E31" s="139"/>
      <c r="F31" s="140"/>
      <c r="G31" s="82"/>
      <c r="H31" s="81"/>
      <c r="I31" s="81"/>
      <c r="J31" s="10"/>
      <c r="AF31" s="21"/>
      <c r="AG31" s="21"/>
      <c r="AH31" s="21"/>
      <c r="AI31" s="21"/>
    </row>
    <row r="32" spans="2:35" x14ac:dyDescent="0.2">
      <c r="B32" s="151"/>
      <c r="C32" s="152"/>
      <c r="D32" s="152"/>
      <c r="E32" s="152"/>
      <c r="F32" s="153"/>
      <c r="G32" s="82"/>
      <c r="H32" s="81"/>
      <c r="I32" s="81"/>
      <c r="J32" s="10"/>
      <c r="AF32" s="21"/>
      <c r="AG32" s="21"/>
      <c r="AH32" s="21"/>
      <c r="AI32" s="21"/>
    </row>
    <row r="33" spans="2:35" x14ac:dyDescent="0.2">
      <c r="B33" s="77"/>
      <c r="C33" s="78"/>
      <c r="D33" s="78"/>
      <c r="E33" s="78"/>
      <c r="F33" s="79"/>
      <c r="G33" s="82"/>
      <c r="H33" s="81"/>
      <c r="I33" s="81"/>
      <c r="J33" s="10"/>
      <c r="AF33" s="21"/>
      <c r="AG33" s="21"/>
      <c r="AH33" s="21"/>
      <c r="AI33" s="21"/>
    </row>
    <row r="34" spans="2:35" ht="15.75" thickBot="1" x14ac:dyDescent="0.25">
      <c r="B34" s="125" t="s">
        <v>74</v>
      </c>
      <c r="C34" s="126"/>
      <c r="D34" s="126"/>
      <c r="E34" s="126"/>
      <c r="F34" s="127"/>
      <c r="G34" s="82"/>
      <c r="H34" s="81"/>
      <c r="I34" s="86">
        <f>SUM(H20:H30)</f>
        <v>0</v>
      </c>
      <c r="J34" s="10"/>
      <c r="AF34" s="21"/>
      <c r="AG34" s="21"/>
      <c r="AH34" s="21"/>
      <c r="AI34" s="21"/>
    </row>
    <row r="35" spans="2:35" x14ac:dyDescent="0.2">
      <c r="B35" s="144"/>
      <c r="C35" s="145"/>
      <c r="D35" s="145"/>
      <c r="E35" s="145"/>
      <c r="F35" s="146"/>
      <c r="G35" s="82"/>
      <c r="H35" s="81"/>
      <c r="I35" s="81"/>
      <c r="J35" s="10"/>
      <c r="AF35" s="21"/>
      <c r="AG35" s="21"/>
      <c r="AH35" s="21"/>
      <c r="AI35" s="21"/>
    </row>
    <row r="36" spans="2:35" x14ac:dyDescent="0.2">
      <c r="B36" s="125" t="s">
        <v>12</v>
      </c>
      <c r="C36" s="126"/>
      <c r="D36" s="126"/>
      <c r="E36" s="126"/>
      <c r="F36" s="127"/>
      <c r="G36" s="82"/>
      <c r="H36" s="87">
        <f>G12</f>
        <v>0</v>
      </c>
      <c r="I36" s="81">
        <f>H36</f>
        <v>0</v>
      </c>
      <c r="J36" s="10"/>
      <c r="AF36" s="21"/>
      <c r="AG36" s="21"/>
      <c r="AH36" s="21"/>
      <c r="AI36" s="21"/>
    </row>
    <row r="37" spans="2:35" x14ac:dyDescent="0.2">
      <c r="B37" s="144"/>
      <c r="C37" s="145"/>
      <c r="D37" s="145"/>
      <c r="E37" s="145"/>
      <c r="F37" s="146"/>
      <c r="G37" s="82"/>
      <c r="H37" s="81"/>
      <c r="I37" s="81"/>
      <c r="J37" s="10"/>
      <c r="AF37" s="21"/>
      <c r="AG37" s="21"/>
      <c r="AH37" s="21"/>
      <c r="AI37" s="21"/>
    </row>
    <row r="38" spans="2:35" x14ac:dyDescent="0.2">
      <c r="B38" s="138"/>
      <c r="C38" s="139"/>
      <c r="D38" s="139"/>
      <c r="E38" s="139"/>
      <c r="F38" s="140"/>
      <c r="G38" s="82"/>
      <c r="H38" s="81"/>
      <c r="I38" s="81"/>
      <c r="J38" s="10"/>
      <c r="AF38" s="21"/>
      <c r="AG38" s="21"/>
      <c r="AH38" s="21"/>
      <c r="AI38" s="21"/>
    </row>
    <row r="39" spans="2:35" x14ac:dyDescent="0.2">
      <c r="B39" s="125" t="s">
        <v>78</v>
      </c>
      <c r="C39" s="126"/>
      <c r="D39" s="126"/>
      <c r="E39" s="126"/>
      <c r="F39" s="127"/>
      <c r="G39" s="82"/>
      <c r="H39" s="81"/>
      <c r="I39" s="88">
        <f>I34-I36</f>
        <v>0</v>
      </c>
      <c r="J39" s="10"/>
    </row>
    <row r="40" spans="2:35" x14ac:dyDescent="0.2">
      <c r="B40" s="77" t="s">
        <v>13</v>
      </c>
      <c r="C40" s="47"/>
      <c r="D40" s="47"/>
      <c r="E40" s="47"/>
      <c r="F40" s="72"/>
      <c r="G40" s="82"/>
      <c r="H40" s="81"/>
      <c r="I40" s="81">
        <f>+G11</f>
        <v>0</v>
      </c>
      <c r="J40" s="10"/>
      <c r="L40" s="8"/>
    </row>
    <row r="41" spans="2:35" ht="15.75" thickBot="1" x14ac:dyDescent="0.25">
      <c r="B41" s="147" t="s">
        <v>14</v>
      </c>
      <c r="C41" s="148"/>
      <c r="D41" s="148"/>
      <c r="E41" s="148"/>
      <c r="F41" s="149"/>
      <c r="G41" s="82"/>
      <c r="H41" s="81"/>
      <c r="I41" s="91">
        <f>SUM(I39:I40)</f>
        <v>0</v>
      </c>
      <c r="J41" s="10"/>
    </row>
    <row r="42" spans="2:35" ht="15.75" thickTop="1" x14ac:dyDescent="0.2">
      <c r="B42" s="125" t="s">
        <v>15</v>
      </c>
      <c r="C42" s="126"/>
      <c r="D42" s="126"/>
      <c r="E42" s="126"/>
      <c r="F42" s="127"/>
      <c r="G42" s="82"/>
      <c r="H42" s="81"/>
      <c r="I42" s="81"/>
      <c r="J42" s="10"/>
    </row>
    <row r="43" spans="2:35" x14ac:dyDescent="0.2">
      <c r="B43" s="138" t="s">
        <v>16</v>
      </c>
      <c r="C43" s="139"/>
      <c r="D43" s="139"/>
      <c r="E43" s="139"/>
      <c r="F43" s="140"/>
      <c r="G43" s="82"/>
      <c r="H43" s="92"/>
      <c r="I43" s="81">
        <f>D98</f>
        <v>0</v>
      </c>
      <c r="J43" s="10"/>
    </row>
    <row r="44" spans="2:35" x14ac:dyDescent="0.2">
      <c r="B44" s="77" t="s">
        <v>72</v>
      </c>
      <c r="C44" s="78"/>
      <c r="D44" s="78"/>
      <c r="E44" s="78"/>
      <c r="F44" s="79"/>
      <c r="G44" s="82"/>
      <c r="H44" s="93"/>
      <c r="I44" s="81">
        <f>I6</f>
        <v>0</v>
      </c>
      <c r="J44" s="10"/>
    </row>
    <row r="45" spans="2:35" x14ac:dyDescent="0.2">
      <c r="B45" s="77" t="s">
        <v>85</v>
      </c>
      <c r="C45" s="78"/>
      <c r="D45" s="78"/>
      <c r="E45" s="78"/>
      <c r="F45" s="79"/>
      <c r="G45" s="82"/>
      <c r="H45" s="93"/>
      <c r="I45" s="81">
        <f>I7</f>
        <v>0</v>
      </c>
      <c r="J45" s="10"/>
    </row>
    <row r="46" spans="2:35" x14ac:dyDescent="0.2">
      <c r="B46" s="77" t="s">
        <v>50</v>
      </c>
      <c r="C46" s="78"/>
      <c r="D46" s="78"/>
      <c r="E46" s="78"/>
      <c r="F46" s="79"/>
      <c r="G46" s="82"/>
      <c r="H46" s="82"/>
      <c r="I46" s="81">
        <f>I8</f>
        <v>0</v>
      </c>
      <c r="J46" s="10"/>
    </row>
    <row r="47" spans="2:35" x14ac:dyDescent="0.2">
      <c r="B47" s="46" t="s">
        <v>88</v>
      </c>
      <c r="C47" s="78"/>
      <c r="D47" s="78"/>
      <c r="E47" s="78"/>
      <c r="F47" s="79"/>
      <c r="G47" s="82"/>
      <c r="H47" s="81"/>
      <c r="I47" s="94">
        <f>MAX(I41+I43+I46+I44+I45,0)</f>
        <v>0</v>
      </c>
    </row>
    <row r="48" spans="2:35" x14ac:dyDescent="0.2">
      <c r="B48" s="89"/>
      <c r="C48" s="53"/>
      <c r="D48" s="53"/>
      <c r="E48" s="53"/>
      <c r="F48" s="90"/>
      <c r="G48" s="82"/>
      <c r="H48" s="81"/>
      <c r="I48" s="81"/>
    </row>
    <row r="49" spans="2:12" x14ac:dyDescent="0.2">
      <c r="B49" s="125" t="s">
        <v>17</v>
      </c>
      <c r="C49" s="126"/>
      <c r="D49" s="126"/>
      <c r="E49" s="126"/>
      <c r="F49" s="127"/>
      <c r="G49" s="82"/>
      <c r="H49" s="81"/>
      <c r="I49" s="81"/>
    </row>
    <row r="50" spans="2:12" x14ac:dyDescent="0.2">
      <c r="B50" s="138" t="s">
        <v>18</v>
      </c>
      <c r="C50" s="139"/>
      <c r="D50" s="139"/>
      <c r="E50" s="139"/>
      <c r="F50" s="140"/>
      <c r="G50" s="82"/>
      <c r="H50" s="95">
        <f>MIN(G7,150000)</f>
        <v>0</v>
      </c>
      <c r="I50" s="81"/>
      <c r="J50" s="10"/>
    </row>
    <row r="51" spans="2:12" x14ac:dyDescent="0.2">
      <c r="B51" s="138" t="s">
        <v>19</v>
      </c>
      <c r="C51" s="139"/>
      <c r="D51" s="139"/>
      <c r="E51" s="139"/>
      <c r="F51" s="140"/>
      <c r="G51" s="82"/>
      <c r="H51" s="92">
        <f>MIN(50000,G8)</f>
        <v>0</v>
      </c>
      <c r="I51" s="81"/>
      <c r="J51" s="10"/>
    </row>
    <row r="52" spans="2:12" x14ac:dyDescent="0.2">
      <c r="B52" s="77" t="s">
        <v>20</v>
      </c>
      <c r="C52" s="78"/>
      <c r="D52" s="78"/>
      <c r="E52" s="78"/>
      <c r="F52" s="79"/>
      <c r="G52" s="82"/>
      <c r="H52" s="92">
        <f>MIN(G9,(I47-H50-H51-H53-H54-H56)*10%)*50%</f>
        <v>0</v>
      </c>
      <c r="I52" s="81"/>
      <c r="J52" s="10"/>
    </row>
    <row r="53" spans="2:12" x14ac:dyDescent="0.2">
      <c r="B53" s="77" t="s">
        <v>81</v>
      </c>
      <c r="C53" s="78"/>
      <c r="D53" s="78"/>
      <c r="E53" s="78"/>
      <c r="F53" s="79"/>
      <c r="G53" s="82"/>
      <c r="H53" s="92">
        <f>MIN(50000,D13)</f>
        <v>0</v>
      </c>
      <c r="I53" s="81"/>
      <c r="J53" s="37"/>
    </row>
    <row r="54" spans="2:12" x14ac:dyDescent="0.2">
      <c r="B54" s="77" t="s">
        <v>82</v>
      </c>
      <c r="C54" s="78"/>
      <c r="D54" s="78"/>
      <c r="E54" s="78"/>
      <c r="F54" s="79"/>
      <c r="G54" s="82"/>
      <c r="H54" s="92">
        <f>D14</f>
        <v>0</v>
      </c>
      <c r="I54" s="81"/>
      <c r="J54" s="37"/>
    </row>
    <row r="55" spans="2:12" x14ac:dyDescent="0.2">
      <c r="B55" s="77" t="s">
        <v>110</v>
      </c>
      <c r="C55" s="78"/>
      <c r="D55" s="78"/>
      <c r="E55" s="78"/>
      <c r="F55" s="79"/>
      <c r="G55" s="82"/>
      <c r="H55" s="92">
        <f>MIN(G13,15000)</f>
        <v>0</v>
      </c>
      <c r="I55" s="81"/>
      <c r="J55" s="37"/>
    </row>
    <row r="56" spans="2:12" x14ac:dyDescent="0.2">
      <c r="B56" s="138" t="s">
        <v>115</v>
      </c>
      <c r="C56" s="139"/>
      <c r="D56" s="139"/>
      <c r="E56" s="139"/>
      <c r="F56" s="140"/>
      <c r="G56" s="82"/>
      <c r="H56" s="92">
        <f>G10</f>
        <v>0</v>
      </c>
      <c r="I56" s="81"/>
      <c r="K56" s="9"/>
    </row>
    <row r="57" spans="2:12" x14ac:dyDescent="0.2">
      <c r="B57" s="77" t="s">
        <v>116</v>
      </c>
      <c r="C57" s="78"/>
      <c r="D57" s="78"/>
      <c r="E57" s="78"/>
      <c r="F57" s="79"/>
      <c r="G57" s="82"/>
      <c r="H57" s="92">
        <f>I9</f>
        <v>0</v>
      </c>
      <c r="I57" s="81"/>
      <c r="K57" s="9"/>
    </row>
    <row r="58" spans="2:12" ht="15.75" thickBot="1" x14ac:dyDescent="0.25">
      <c r="B58" s="138" t="s">
        <v>21</v>
      </c>
      <c r="C58" s="139"/>
      <c r="D58" s="139"/>
      <c r="E58" s="139"/>
      <c r="F58" s="140"/>
      <c r="G58" s="82"/>
      <c r="H58" s="81"/>
      <c r="I58" s="96">
        <f>SUM(H50:H57)</f>
        <v>0</v>
      </c>
      <c r="J58" s="10"/>
    </row>
    <row r="59" spans="2:12" ht="15.75" thickTop="1" x14ac:dyDescent="0.2">
      <c r="B59" s="77"/>
      <c r="C59" s="78"/>
      <c r="D59" s="78"/>
      <c r="E59" s="78"/>
      <c r="F59" s="79"/>
      <c r="G59" s="82"/>
      <c r="H59" s="81"/>
      <c r="I59" s="95"/>
    </row>
    <row r="60" spans="2:12" x14ac:dyDescent="0.2">
      <c r="B60" s="138" t="s">
        <v>22</v>
      </c>
      <c r="C60" s="139"/>
      <c r="D60" s="139"/>
      <c r="E60" s="139"/>
      <c r="F60" s="140"/>
      <c r="G60" s="82"/>
      <c r="H60" s="81"/>
      <c r="I60" s="81">
        <f>MAX(I47-I58,0)</f>
        <v>0</v>
      </c>
      <c r="J60" s="10"/>
      <c r="L60" s="9"/>
    </row>
    <row r="61" spans="2:12" x14ac:dyDescent="0.2">
      <c r="B61" s="125" t="s">
        <v>63</v>
      </c>
      <c r="C61" s="126"/>
      <c r="D61" s="126"/>
      <c r="E61" s="126"/>
      <c r="F61" s="127"/>
      <c r="G61" s="82"/>
      <c r="H61" s="81"/>
      <c r="I61" s="81">
        <f>ROUND(I60,-1)</f>
        <v>0</v>
      </c>
      <c r="J61" s="10"/>
      <c r="K61" s="9"/>
    </row>
    <row r="62" spans="2:12" x14ac:dyDescent="0.2">
      <c r="B62" s="125" t="s">
        <v>64</v>
      </c>
      <c r="C62" s="126"/>
      <c r="D62" s="126"/>
      <c r="E62" s="126"/>
      <c r="F62" s="127"/>
      <c r="G62" s="82"/>
      <c r="H62" s="81"/>
      <c r="I62" s="81">
        <f>C120</f>
        <v>0</v>
      </c>
      <c r="J62" s="27"/>
    </row>
    <row r="63" spans="2:12" x14ac:dyDescent="0.2">
      <c r="B63" s="46" t="s">
        <v>83</v>
      </c>
      <c r="C63" s="47"/>
      <c r="D63" s="47"/>
      <c r="E63" s="47"/>
      <c r="F63" s="72"/>
      <c r="G63" s="82"/>
      <c r="H63" s="81"/>
      <c r="I63" s="97">
        <f>IF(I61&gt;500000,0,MIN(I62,12500))</f>
        <v>0</v>
      </c>
      <c r="J63" s="27"/>
    </row>
    <row r="64" spans="2:12" x14ac:dyDescent="0.2">
      <c r="B64" s="46" t="s">
        <v>89</v>
      </c>
      <c r="C64" s="47"/>
      <c r="D64" s="47"/>
      <c r="E64" s="47"/>
      <c r="F64" s="72"/>
      <c r="G64" s="82"/>
      <c r="H64" s="81"/>
      <c r="I64" s="97">
        <f>I62-I63</f>
        <v>0</v>
      </c>
      <c r="J64" s="27"/>
    </row>
    <row r="65" spans="1:13" x14ac:dyDescent="0.2">
      <c r="B65" s="46" t="s">
        <v>90</v>
      </c>
      <c r="C65" s="47"/>
      <c r="D65" s="47"/>
      <c r="E65" s="47"/>
      <c r="F65" s="72"/>
      <c r="G65" s="82"/>
      <c r="H65" s="81"/>
      <c r="I65" s="97">
        <f>IF(I61&gt;50000000,MIN(I64*37%,I61-50000000),IF(AND(I61&gt;20000000,I61&lt;50000001),MIN(I64*25%,I61-20000000),IF(AND(I61&gt;10000000,I61&lt;20000001),MIN(I64*15%,I61-10000000),IF(AND(I61&gt;5000000,I61&lt;10000001),MIN(I64*10%,I61-5000000),0))))</f>
        <v>0</v>
      </c>
      <c r="J65" s="27"/>
    </row>
    <row r="66" spans="1:13" x14ac:dyDescent="0.2">
      <c r="B66" s="46" t="s">
        <v>25</v>
      </c>
      <c r="C66" s="47"/>
      <c r="D66" s="47"/>
      <c r="E66" s="47"/>
      <c r="F66" s="72"/>
      <c r="G66" s="82"/>
      <c r="H66" s="81"/>
      <c r="I66" s="97">
        <f>SUM(I64:I65)</f>
        <v>0</v>
      </c>
      <c r="J66" s="27"/>
    </row>
    <row r="67" spans="1:13" x14ac:dyDescent="0.2">
      <c r="B67" s="125" t="s">
        <v>26</v>
      </c>
      <c r="C67" s="126"/>
      <c r="D67" s="126"/>
      <c r="E67" s="126"/>
      <c r="F67" s="127"/>
      <c r="G67" s="82"/>
      <c r="H67" s="81"/>
      <c r="I67" s="97">
        <f>ROUND(I66*4%,0)</f>
        <v>0</v>
      </c>
      <c r="J67" s="27"/>
    </row>
    <row r="68" spans="1:13" x14ac:dyDescent="0.2">
      <c r="B68" s="125" t="s">
        <v>91</v>
      </c>
      <c r="C68" s="126"/>
      <c r="D68" s="126"/>
      <c r="E68" s="126"/>
      <c r="F68" s="127"/>
      <c r="G68" s="82"/>
      <c r="H68" s="81"/>
      <c r="I68" s="97">
        <f>SUM(I66:I67)</f>
        <v>0</v>
      </c>
      <c r="J68" s="40"/>
    </row>
    <row r="69" spans="1:13" x14ac:dyDescent="0.2">
      <c r="B69" s="46"/>
      <c r="C69" s="47"/>
      <c r="D69" s="47"/>
      <c r="E69" s="47"/>
      <c r="F69" s="72"/>
      <c r="G69" s="82"/>
      <c r="H69" s="81"/>
      <c r="I69" s="97"/>
      <c r="J69" s="27"/>
    </row>
    <row r="70" spans="1:13" x14ac:dyDescent="0.2">
      <c r="B70" s="46"/>
      <c r="C70" s="47"/>
      <c r="D70" s="47"/>
      <c r="E70" s="47"/>
      <c r="F70" s="72"/>
      <c r="G70" s="82"/>
      <c r="H70" s="81"/>
      <c r="I70" s="97"/>
      <c r="J70" s="27"/>
    </row>
    <row r="71" spans="1:13" x14ac:dyDescent="0.2">
      <c r="B71" s="46"/>
      <c r="C71" s="47"/>
      <c r="D71" s="47"/>
      <c r="E71" s="47"/>
      <c r="F71" s="72"/>
      <c r="G71" s="82"/>
      <c r="H71" s="81"/>
      <c r="I71" s="97"/>
      <c r="J71" s="27"/>
    </row>
    <row r="72" spans="1:13" x14ac:dyDescent="0.2">
      <c r="B72" s="125" t="s">
        <v>65</v>
      </c>
      <c r="C72" s="126"/>
      <c r="D72" s="126"/>
      <c r="E72" s="126"/>
      <c r="F72" s="127"/>
      <c r="G72" s="82"/>
      <c r="H72" s="81"/>
      <c r="I72" s="97">
        <f>ROUND(I47-H54-H55-H57+G29+MIN(D91,200000),-1)</f>
        <v>0</v>
      </c>
      <c r="J72" s="27"/>
    </row>
    <row r="73" spans="1:13" x14ac:dyDescent="0.2">
      <c r="B73" s="125" t="s">
        <v>66</v>
      </c>
      <c r="C73" s="126"/>
      <c r="D73" s="126"/>
      <c r="E73" s="126"/>
      <c r="F73" s="127"/>
      <c r="G73" s="82"/>
      <c r="H73" s="81"/>
      <c r="I73" s="97">
        <f>G120</f>
        <v>0</v>
      </c>
      <c r="J73" s="27"/>
    </row>
    <row r="74" spans="1:13" x14ac:dyDescent="0.2">
      <c r="B74" s="46" t="s">
        <v>84</v>
      </c>
      <c r="C74" s="47"/>
      <c r="D74" s="47"/>
      <c r="E74" s="47"/>
      <c r="F74" s="47"/>
      <c r="G74" s="82"/>
      <c r="H74" s="81"/>
      <c r="I74" s="97">
        <f>IF(I72&gt;700000,MAX(I73-I72+700000,0),MIN(I73,25000))</f>
        <v>0</v>
      </c>
      <c r="J74" s="27"/>
    </row>
    <row r="75" spans="1:13" s="38" customFormat="1" x14ac:dyDescent="0.2">
      <c r="A75" s="114"/>
      <c r="B75" s="126" t="s">
        <v>23</v>
      </c>
      <c r="C75" s="126"/>
      <c r="D75" s="126"/>
      <c r="E75" s="126"/>
      <c r="F75" s="126"/>
      <c r="G75" s="82"/>
      <c r="H75" s="81"/>
      <c r="I75" s="97">
        <f>I73-I74</f>
        <v>0</v>
      </c>
      <c r="J75" s="39"/>
    </row>
    <row r="76" spans="1:13" x14ac:dyDescent="0.2">
      <c r="B76" s="46" t="s">
        <v>24</v>
      </c>
      <c r="C76" s="47"/>
      <c r="D76" s="47"/>
      <c r="E76" s="47"/>
      <c r="F76" s="72"/>
      <c r="G76" s="82"/>
      <c r="H76" s="81"/>
      <c r="I76" s="97">
        <f>IF(I72&gt;20000000,MIN(I75*25%,I72-20000000),IF(AND(I72&gt;10000000,I72&lt;20000001),MIN(I75*15%,I72-10000000),IF(AND(I72&gt;5000000,I72&lt;10000001),MIN(I75*10%,I72-5000000),0)))</f>
        <v>0</v>
      </c>
      <c r="J76" s="10"/>
      <c r="L76" s="11"/>
      <c r="M76" s="9"/>
    </row>
    <row r="77" spans="1:13" x14ac:dyDescent="0.2">
      <c r="B77" s="46" t="s">
        <v>25</v>
      </c>
      <c r="C77" s="47"/>
      <c r="D77" s="47"/>
      <c r="E77" s="47"/>
      <c r="F77" s="72"/>
      <c r="G77" s="82"/>
      <c r="H77" s="81"/>
      <c r="I77" s="97">
        <f>SUM(I75:I76)</f>
        <v>0</v>
      </c>
      <c r="J77" s="10"/>
      <c r="L77" s="11"/>
      <c r="M77" s="9"/>
    </row>
    <row r="78" spans="1:13" x14ac:dyDescent="0.2">
      <c r="B78" s="125" t="s">
        <v>26</v>
      </c>
      <c r="C78" s="126"/>
      <c r="D78" s="126"/>
      <c r="E78" s="126"/>
      <c r="F78" s="127"/>
      <c r="G78" s="82"/>
      <c r="H78" s="81"/>
      <c r="I78" s="97">
        <f>ROUND(I77*4%,0)</f>
        <v>0</v>
      </c>
      <c r="J78" s="10"/>
      <c r="L78" s="11"/>
      <c r="M78" s="9"/>
    </row>
    <row r="79" spans="1:13" ht="15.75" thickBot="1" x14ac:dyDescent="0.25">
      <c r="B79" s="141" t="s">
        <v>93</v>
      </c>
      <c r="C79" s="142"/>
      <c r="D79" s="142"/>
      <c r="E79" s="142"/>
      <c r="F79" s="143"/>
      <c r="G79" s="98"/>
      <c r="H79" s="99"/>
      <c r="I79" s="100">
        <f>SUM(I77:I78)</f>
        <v>0</v>
      </c>
      <c r="J79" s="10"/>
      <c r="K79" s="11"/>
      <c r="L79" s="11"/>
      <c r="M79" s="9"/>
    </row>
    <row r="80" spans="1:13" x14ac:dyDescent="0.2">
      <c r="B80" s="55"/>
      <c r="C80" s="55"/>
      <c r="D80" s="55"/>
      <c r="E80" s="55"/>
      <c r="F80" s="57"/>
      <c r="G80" s="55"/>
      <c r="H80" s="55"/>
      <c r="I80" s="55"/>
    </row>
    <row r="81" spans="1:13" x14ac:dyDescent="0.2">
      <c r="A81" s="115">
        <v>1</v>
      </c>
      <c r="B81" s="101" t="s">
        <v>98</v>
      </c>
      <c r="C81" s="101" t="s">
        <v>28</v>
      </c>
      <c r="D81" s="55"/>
      <c r="E81" s="55"/>
      <c r="F81" s="55"/>
      <c r="G81" s="55"/>
      <c r="H81" s="55"/>
      <c r="I81" s="55"/>
    </row>
    <row r="82" spans="1:13" x14ac:dyDescent="0.2">
      <c r="B82" s="102" t="s">
        <v>0</v>
      </c>
      <c r="C82" s="103">
        <v>0</v>
      </c>
      <c r="D82" s="104"/>
      <c r="E82" s="55"/>
      <c r="F82" s="55"/>
      <c r="G82" s="55"/>
      <c r="H82" s="55"/>
      <c r="I82" s="55"/>
      <c r="L82" s="35"/>
      <c r="M82" s="36"/>
    </row>
    <row r="83" spans="1:13" x14ac:dyDescent="0.2">
      <c r="B83" s="102" t="s">
        <v>1</v>
      </c>
      <c r="C83" s="103">
        <v>0</v>
      </c>
      <c r="D83" s="55"/>
      <c r="E83" s="55"/>
      <c r="F83" s="55"/>
      <c r="G83" s="55"/>
      <c r="H83" s="55"/>
      <c r="I83" s="55"/>
      <c r="L83" s="35"/>
      <c r="M83" s="36"/>
    </row>
    <row r="84" spans="1:13" x14ac:dyDescent="0.2">
      <c r="B84" s="102" t="s">
        <v>96</v>
      </c>
      <c r="C84" s="103">
        <v>0</v>
      </c>
      <c r="D84" s="55"/>
      <c r="E84" s="55"/>
      <c r="F84" s="55"/>
      <c r="G84" s="55"/>
      <c r="H84" s="55"/>
      <c r="I84" s="55"/>
      <c r="L84" s="35"/>
      <c r="M84" s="36"/>
    </row>
    <row r="85" spans="1:13" x14ac:dyDescent="0.2">
      <c r="B85" s="102" t="s">
        <v>97</v>
      </c>
      <c r="C85" s="103">
        <v>0</v>
      </c>
      <c r="D85" s="55"/>
      <c r="E85" s="55"/>
      <c r="F85" s="55"/>
      <c r="G85" s="55"/>
      <c r="H85" s="55"/>
      <c r="I85" s="55"/>
      <c r="L85" s="35"/>
      <c r="M85" s="36"/>
    </row>
    <row r="86" spans="1:13" x14ac:dyDescent="0.2">
      <c r="B86" s="105" t="s">
        <v>112</v>
      </c>
      <c r="C86" s="103">
        <v>0</v>
      </c>
      <c r="D86" s="55" t="s">
        <v>113</v>
      </c>
      <c r="E86" s="55"/>
      <c r="F86" s="55"/>
      <c r="G86" s="55"/>
      <c r="H86" s="55"/>
      <c r="I86" s="55"/>
    </row>
    <row r="87" spans="1:13" x14ac:dyDescent="0.2">
      <c r="B87" s="101" t="s">
        <v>34</v>
      </c>
      <c r="C87" s="106">
        <f>SUM(C82:C84)</f>
        <v>0</v>
      </c>
      <c r="D87" s="55"/>
      <c r="E87" s="55"/>
      <c r="F87" s="55"/>
      <c r="G87" s="55"/>
      <c r="H87" s="55"/>
      <c r="I87" s="55"/>
    </row>
    <row r="88" spans="1:13" x14ac:dyDescent="0.2">
      <c r="B88" s="55"/>
      <c r="C88" s="55"/>
      <c r="D88" s="55"/>
      <c r="E88" s="55"/>
      <c r="F88" s="55"/>
      <c r="G88" s="55"/>
      <c r="H88" s="55"/>
      <c r="I88" s="55"/>
    </row>
    <row r="89" spans="1:13" x14ac:dyDescent="0.2">
      <c r="B89" s="55"/>
      <c r="C89" s="55"/>
      <c r="D89" s="55"/>
      <c r="E89" s="55"/>
      <c r="F89" s="57"/>
      <c r="G89" s="55"/>
      <c r="H89" s="55"/>
      <c r="I89" s="107"/>
    </row>
    <row r="90" spans="1:13" x14ac:dyDescent="0.2">
      <c r="A90" s="116">
        <v>2</v>
      </c>
      <c r="B90" s="58" t="s">
        <v>36</v>
      </c>
      <c r="C90" s="55"/>
      <c r="D90" s="55"/>
      <c r="E90" s="55"/>
      <c r="F90" s="57"/>
      <c r="G90" s="55"/>
      <c r="H90" s="55"/>
      <c r="I90" s="55"/>
    </row>
    <row r="91" spans="1:13" x14ac:dyDescent="0.2">
      <c r="A91" s="116"/>
      <c r="B91" s="128" t="s">
        <v>37</v>
      </c>
      <c r="C91" s="128"/>
      <c r="D91" s="108">
        <v>0</v>
      </c>
      <c r="E91" s="55"/>
      <c r="F91" s="57"/>
      <c r="G91" s="55"/>
      <c r="H91" s="55"/>
      <c r="I91" s="55"/>
    </row>
    <row r="92" spans="1:13" x14ac:dyDescent="0.2">
      <c r="A92" s="116"/>
      <c r="B92" s="128" t="s">
        <v>38</v>
      </c>
      <c r="C92" s="128"/>
      <c r="D92" s="108" t="s">
        <v>35</v>
      </c>
      <c r="E92" s="55"/>
      <c r="F92" s="57"/>
      <c r="G92" s="55"/>
      <c r="H92" s="55"/>
      <c r="I92" s="55"/>
    </row>
    <row r="93" spans="1:13" x14ac:dyDescent="0.2">
      <c r="A93" s="116"/>
      <c r="B93" s="131" t="s">
        <v>71</v>
      </c>
      <c r="C93" s="132"/>
      <c r="D93" s="108" t="s">
        <v>35</v>
      </c>
      <c r="E93" s="55"/>
      <c r="F93" s="57"/>
      <c r="G93" s="55"/>
      <c r="H93" s="55"/>
      <c r="I93" s="55"/>
    </row>
    <row r="94" spans="1:13" x14ac:dyDescent="0.2">
      <c r="A94" s="116"/>
      <c r="B94" s="128" t="s">
        <v>39</v>
      </c>
      <c r="C94" s="128"/>
      <c r="D94" s="108">
        <v>0</v>
      </c>
      <c r="E94" s="55"/>
      <c r="F94" s="57"/>
      <c r="G94" s="118" t="s">
        <v>108</v>
      </c>
      <c r="H94" s="118"/>
      <c r="I94" s="118"/>
    </row>
    <row r="95" spans="1:13" x14ac:dyDescent="0.2">
      <c r="A95" s="116"/>
      <c r="B95" s="128"/>
      <c r="C95" s="128"/>
      <c r="D95" s="109"/>
      <c r="E95" s="55"/>
      <c r="F95" s="57"/>
      <c r="G95" s="118"/>
      <c r="H95" s="118"/>
      <c r="I95" s="118"/>
    </row>
    <row r="96" spans="1:13" x14ac:dyDescent="0.2">
      <c r="A96" s="117"/>
      <c r="B96" s="128" t="s">
        <v>40</v>
      </c>
      <c r="C96" s="128"/>
      <c r="D96" s="109"/>
      <c r="E96" s="55"/>
      <c r="F96" s="57"/>
      <c r="G96" s="41" t="s">
        <v>106</v>
      </c>
      <c r="H96" s="41"/>
      <c r="I96" s="55"/>
    </row>
    <row r="97" spans="1:11" x14ac:dyDescent="0.2">
      <c r="A97" s="117"/>
      <c r="B97" s="128" t="s">
        <v>41</v>
      </c>
      <c r="C97" s="128"/>
      <c r="D97" s="110">
        <v>1</v>
      </c>
      <c r="E97" s="55"/>
      <c r="F97" s="57"/>
      <c r="G97" s="42" t="s">
        <v>105</v>
      </c>
      <c r="H97" s="41"/>
      <c r="I97" s="55"/>
    </row>
    <row r="98" spans="1:11" x14ac:dyDescent="0.2">
      <c r="A98" s="117"/>
      <c r="B98" s="128" t="s">
        <v>53</v>
      </c>
      <c r="C98" s="128"/>
      <c r="D98" s="111">
        <f>D94*70%-MIN(D91,200000)</f>
        <v>0</v>
      </c>
      <c r="E98" s="55"/>
      <c r="F98" s="57"/>
      <c r="G98" s="112">
        <v>7988355606</v>
      </c>
      <c r="H98" s="55"/>
      <c r="I98" s="55"/>
    </row>
    <row r="99" spans="1:11" x14ac:dyDescent="0.2">
      <c r="A99" s="117"/>
      <c r="B99" s="55"/>
      <c r="C99" s="55"/>
      <c r="D99" s="55"/>
      <c r="E99" s="55"/>
      <c r="F99" s="57"/>
      <c r="G99" s="55"/>
      <c r="H99" s="55"/>
      <c r="I99" s="55"/>
    </row>
    <row r="100" spans="1:11" hidden="1" x14ac:dyDescent="0.2">
      <c r="B100" s="133" t="s">
        <v>111</v>
      </c>
      <c r="C100" s="133"/>
      <c r="D100" s="133"/>
      <c r="E100" s="133"/>
      <c r="F100" s="133"/>
      <c r="I100" s="34"/>
      <c r="K100" s="13"/>
    </row>
    <row r="101" spans="1:11" hidden="1" x14ac:dyDescent="0.2">
      <c r="B101" s="134"/>
      <c r="C101" s="134"/>
      <c r="D101" s="134"/>
      <c r="E101" s="134"/>
      <c r="F101" s="134"/>
    </row>
    <row r="102" spans="1:11" ht="15.75" hidden="1" thickBot="1" x14ac:dyDescent="0.25">
      <c r="A102" s="116">
        <v>1</v>
      </c>
      <c r="B102" s="14" t="s">
        <v>27</v>
      </c>
      <c r="C102" s="14"/>
      <c r="K102" s="11"/>
    </row>
    <row r="103" spans="1:11" hidden="1" x14ac:dyDescent="0.2">
      <c r="B103" s="135" t="s">
        <v>9</v>
      </c>
      <c r="C103" s="136"/>
      <c r="D103" s="136"/>
      <c r="E103" s="136"/>
      <c r="F103" s="137"/>
      <c r="G103" s="15" t="s">
        <v>28</v>
      </c>
      <c r="H103" s="16"/>
      <c r="I103" s="16"/>
      <c r="J103" s="12"/>
    </row>
    <row r="104" spans="1:11" hidden="1" x14ac:dyDescent="0.2">
      <c r="B104" s="22" t="s">
        <v>51</v>
      </c>
      <c r="C104" s="23"/>
      <c r="D104" s="23"/>
      <c r="E104" s="23"/>
      <c r="F104" s="17"/>
      <c r="G104" s="2" t="str">
        <f>I10</f>
        <v>Metro</v>
      </c>
      <c r="H104" s="16"/>
      <c r="I104" s="16"/>
      <c r="J104" s="12"/>
    </row>
    <row r="105" spans="1:11" hidden="1" x14ac:dyDescent="0.2">
      <c r="B105" s="119" t="s">
        <v>29</v>
      </c>
      <c r="C105" s="120"/>
      <c r="D105" s="120"/>
      <c r="E105" s="120"/>
      <c r="F105" s="121"/>
      <c r="G105" s="2">
        <f>C83</f>
        <v>0</v>
      </c>
      <c r="H105" s="9"/>
    </row>
    <row r="106" spans="1:11" hidden="1" x14ac:dyDescent="0.2">
      <c r="B106" s="119" t="s">
        <v>30</v>
      </c>
      <c r="C106" s="120"/>
      <c r="D106" s="120"/>
      <c r="E106" s="120"/>
      <c r="F106" s="121"/>
      <c r="G106" s="26">
        <f>IF(G104="Metro",$H$20*50%,$H$20*40%)</f>
        <v>0</v>
      </c>
      <c r="H106" s="11"/>
    </row>
    <row r="107" spans="1:11" hidden="1" x14ac:dyDescent="0.2">
      <c r="B107" s="119" t="s">
        <v>31</v>
      </c>
      <c r="C107" s="120"/>
      <c r="D107" s="120"/>
      <c r="E107" s="120"/>
      <c r="F107" s="121"/>
      <c r="G107" s="3">
        <f>MAX(C85-$H$20*10%,0)</f>
        <v>0</v>
      </c>
    </row>
    <row r="108" spans="1:11" hidden="1" x14ac:dyDescent="0.2">
      <c r="B108" s="119" t="s">
        <v>32</v>
      </c>
      <c r="C108" s="120"/>
      <c r="D108" s="120"/>
      <c r="E108" s="120"/>
      <c r="F108" s="121"/>
      <c r="G108" s="4">
        <f>MIN(G105,G106,G107)</f>
        <v>0</v>
      </c>
    </row>
    <row r="109" spans="1:11" ht="15.75" hidden="1" thickBot="1" x14ac:dyDescent="0.25">
      <c r="B109" s="122" t="s">
        <v>33</v>
      </c>
      <c r="C109" s="123"/>
      <c r="D109" s="123"/>
      <c r="E109" s="123"/>
      <c r="F109" s="124"/>
      <c r="G109" s="5">
        <f>G105-G108</f>
        <v>0</v>
      </c>
    </row>
    <row r="111" spans="1:11" hidden="1" x14ac:dyDescent="0.2">
      <c r="A111" s="117"/>
    </row>
    <row r="112" spans="1:11" hidden="1" x14ac:dyDescent="0.2">
      <c r="A112" s="116">
        <v>4</v>
      </c>
      <c r="B112" s="12" t="s">
        <v>42</v>
      </c>
      <c r="C112" s="12" t="s">
        <v>67</v>
      </c>
      <c r="G112" s="6" t="s">
        <v>68</v>
      </c>
    </row>
    <row r="113" spans="2:7" hidden="1" x14ac:dyDescent="0.2">
      <c r="B113" s="19" t="s">
        <v>43</v>
      </c>
      <c r="C113" s="19" t="s">
        <v>44</v>
      </c>
      <c r="E113" s="19" t="s">
        <v>43</v>
      </c>
      <c r="F113" s="19" t="s">
        <v>69</v>
      </c>
      <c r="G113" s="19" t="s">
        <v>44</v>
      </c>
    </row>
    <row r="114" spans="2:7" hidden="1" x14ac:dyDescent="0.2">
      <c r="B114" s="18" t="s">
        <v>45</v>
      </c>
      <c r="C114" s="20" t="s">
        <v>46</v>
      </c>
      <c r="E114" s="28">
        <f>MAX(IF($I$72&gt;300000,300000,$I$72),0)</f>
        <v>0</v>
      </c>
      <c r="F114" s="29">
        <v>0</v>
      </c>
      <c r="G114" s="30">
        <f>+E114*F114</f>
        <v>0</v>
      </c>
    </row>
    <row r="115" spans="2:7" hidden="1" x14ac:dyDescent="0.2">
      <c r="B115" s="18" t="s">
        <v>47</v>
      </c>
      <c r="C115" s="24">
        <f>IF(AND(I61&gt;250000,I61&lt;500001),(I61-250000)*0.05,IF(I61&gt;500000,12500,0))</f>
        <v>0</v>
      </c>
      <c r="E115" s="28">
        <f>MAX(IF($I$72&gt;600000,300000,$I$72-300000),0)</f>
        <v>0</v>
      </c>
      <c r="F115" s="29">
        <v>0.05</v>
      </c>
      <c r="G115" s="30">
        <f t="shared" ref="G115:G119" si="0">+E115*F115</f>
        <v>0</v>
      </c>
    </row>
    <row r="116" spans="2:7" hidden="1" x14ac:dyDescent="0.2">
      <c r="B116" s="18" t="s">
        <v>48</v>
      </c>
      <c r="C116" s="24">
        <f>IF(AND(I61&gt;500000,I61&lt;1000001),(I61-500000)*0.2,IF(I61&gt;1000000,100000,0))</f>
        <v>0</v>
      </c>
      <c r="E116" s="28">
        <f>MAX(IF($I$72&gt;900000,300000,$I$72-600000),0)</f>
        <v>0</v>
      </c>
      <c r="F116" s="29">
        <v>0.1</v>
      </c>
      <c r="G116" s="30">
        <f t="shared" si="0"/>
        <v>0</v>
      </c>
    </row>
    <row r="117" spans="2:7" hidden="1" x14ac:dyDescent="0.2">
      <c r="B117" s="18" t="s">
        <v>49</v>
      </c>
      <c r="C117" s="24">
        <f>IF(I61&gt;1000000,(I61-1000000)*0.3,0)</f>
        <v>0</v>
      </c>
      <c r="E117" s="28">
        <f>MAX(IF($I$72&gt;1200000,300000,$I$72-900000),0)</f>
        <v>0</v>
      </c>
      <c r="F117" s="29">
        <v>0.15</v>
      </c>
      <c r="G117" s="30">
        <f t="shared" si="0"/>
        <v>0</v>
      </c>
    </row>
    <row r="118" spans="2:7" hidden="1" x14ac:dyDescent="0.2">
      <c r="B118" s="18"/>
      <c r="C118" s="18"/>
      <c r="E118" s="28">
        <f>MAX(IF($I$72&gt;1500000,300000,$I$72-1200000),0)</f>
        <v>0</v>
      </c>
      <c r="F118" s="29">
        <v>0.2</v>
      </c>
      <c r="G118" s="30">
        <f t="shared" si="0"/>
        <v>0</v>
      </c>
    </row>
    <row r="119" spans="2:7" hidden="1" x14ac:dyDescent="0.2">
      <c r="B119" s="19"/>
      <c r="C119" s="25"/>
      <c r="E119" s="28">
        <f>MAX(IF($I$72&gt;1500000,$I$72-1500000,0),0)</f>
        <v>0</v>
      </c>
      <c r="F119" s="31">
        <v>0.3</v>
      </c>
      <c r="G119" s="30">
        <f t="shared" si="0"/>
        <v>0</v>
      </c>
    </row>
    <row r="120" spans="2:7" hidden="1" x14ac:dyDescent="0.2">
      <c r="B120" s="19" t="s">
        <v>34</v>
      </c>
      <c r="C120" s="25">
        <f>SUM(C115:C117)</f>
        <v>0</v>
      </c>
      <c r="E120" s="129" t="s">
        <v>34</v>
      </c>
      <c r="F120" s="130"/>
      <c r="G120" s="32">
        <f>SUM(G114:G119)</f>
        <v>0</v>
      </c>
    </row>
  </sheetData>
  <sheetProtection algorithmName="SHA-512" hashValue="J9jhApjfxSeBGkm9Pqc5rFYzWfeZKVu0k64K2yXNnkU4KETk8yqKLu42jGWRT5NyimUdmgBGYEur1xHFrok15g==" saltValue="X4kIhalvjZr2WNOemwkDow==" spinCount="100000" sheet="1" objects="1" scenarios="1"/>
  <protectedRanges>
    <protectedRange sqref="D13:D14 I6:I8 I10 D91:D94 D97 G6:G13 C82:C86 I9" name="Range1"/>
  </protectedRanges>
  <mergeCells count="57">
    <mergeCell ref="B3:I3"/>
    <mergeCell ref="B4:I4"/>
    <mergeCell ref="B25:F25"/>
    <mergeCell ref="B16:I16"/>
    <mergeCell ref="B17:F17"/>
    <mergeCell ref="AF18:AI18"/>
    <mergeCell ref="B19:F19"/>
    <mergeCell ref="B24:F24"/>
    <mergeCell ref="E13:F13"/>
    <mergeCell ref="B32:F32"/>
    <mergeCell ref="B30:F30"/>
    <mergeCell ref="B31:F31"/>
    <mergeCell ref="B27:F27"/>
    <mergeCell ref="B28:F28"/>
    <mergeCell ref="B29:F29"/>
    <mergeCell ref="B34:F34"/>
    <mergeCell ref="B35:F35"/>
    <mergeCell ref="B36:F36"/>
    <mergeCell ref="B37:F37"/>
    <mergeCell ref="B58:F58"/>
    <mergeCell ref="B38:F38"/>
    <mergeCell ref="B39:F39"/>
    <mergeCell ref="B41:F41"/>
    <mergeCell ref="B42:F42"/>
    <mergeCell ref="B43:F43"/>
    <mergeCell ref="B49:F49"/>
    <mergeCell ref="B50:F50"/>
    <mergeCell ref="B51:F51"/>
    <mergeCell ref="B56:F56"/>
    <mergeCell ref="B60:F60"/>
    <mergeCell ref="B61:F61"/>
    <mergeCell ref="B62:F62"/>
    <mergeCell ref="B78:F78"/>
    <mergeCell ref="B79:F79"/>
    <mergeCell ref="B72:F72"/>
    <mergeCell ref="B73:F73"/>
    <mergeCell ref="B75:F75"/>
    <mergeCell ref="B67:F67"/>
    <mergeCell ref="E120:F120"/>
    <mergeCell ref="B93:C93"/>
    <mergeCell ref="B106:F106"/>
    <mergeCell ref="B100:F100"/>
    <mergeCell ref="B101:F101"/>
    <mergeCell ref="B103:F103"/>
    <mergeCell ref="B105:F105"/>
    <mergeCell ref="B97:C97"/>
    <mergeCell ref="B98:C98"/>
    <mergeCell ref="B94:C94"/>
    <mergeCell ref="B95:C95"/>
    <mergeCell ref="B96:C96"/>
    <mergeCell ref="G94:I95"/>
    <mergeCell ref="B107:F107"/>
    <mergeCell ref="B108:F108"/>
    <mergeCell ref="B109:F109"/>
    <mergeCell ref="B68:F68"/>
    <mergeCell ref="B91:C91"/>
    <mergeCell ref="B92:C92"/>
  </mergeCells>
  <conditionalFormatting sqref="K5">
    <cfRule type="duplicateValues" dxfId="742" priority="747"/>
  </conditionalFormatting>
  <conditionalFormatting sqref="K5">
    <cfRule type="duplicateValues" dxfId="741" priority="745"/>
    <cfRule type="duplicateValues" dxfId="740" priority="746"/>
  </conditionalFormatting>
  <conditionalFormatting sqref="K5">
    <cfRule type="duplicateValues" dxfId="739" priority="744"/>
  </conditionalFormatting>
  <conditionalFormatting sqref="K5">
    <cfRule type="duplicateValues" dxfId="738" priority="743"/>
  </conditionalFormatting>
  <conditionalFormatting sqref="K5">
    <cfRule type="duplicateValues" dxfId="737" priority="741"/>
    <cfRule type="duplicateValues" dxfId="736" priority="742"/>
  </conditionalFormatting>
  <conditionalFormatting sqref="K5">
    <cfRule type="duplicateValues" dxfId="735" priority="740"/>
  </conditionalFormatting>
  <conditionalFormatting sqref="K5">
    <cfRule type="duplicateValues" dxfId="734" priority="739"/>
  </conditionalFormatting>
  <conditionalFormatting sqref="K5">
    <cfRule type="duplicateValues" dxfId="733" priority="737"/>
    <cfRule type="duplicateValues" dxfId="732" priority="738"/>
  </conditionalFormatting>
  <conditionalFormatting sqref="K5">
    <cfRule type="duplicateValues" dxfId="731" priority="736"/>
  </conditionalFormatting>
  <conditionalFormatting sqref="K5">
    <cfRule type="duplicateValues" dxfId="730" priority="735"/>
  </conditionalFormatting>
  <conditionalFormatting sqref="K5">
    <cfRule type="duplicateValues" dxfId="729" priority="733"/>
    <cfRule type="duplicateValues" dxfId="728" priority="734"/>
  </conditionalFormatting>
  <conditionalFormatting sqref="K5">
    <cfRule type="duplicateValues" dxfId="727" priority="732"/>
  </conditionalFormatting>
  <conditionalFormatting sqref="K5">
    <cfRule type="duplicateValues" dxfId="726" priority="731"/>
  </conditionalFormatting>
  <conditionalFormatting sqref="K5">
    <cfRule type="duplicateValues" dxfId="725" priority="729"/>
    <cfRule type="duplicateValues" dxfId="724" priority="730"/>
  </conditionalFormatting>
  <conditionalFormatting sqref="K5">
    <cfRule type="duplicateValues" dxfId="723" priority="728"/>
  </conditionalFormatting>
  <conditionalFormatting sqref="K5">
    <cfRule type="duplicateValues" dxfId="722" priority="727"/>
  </conditionalFormatting>
  <conditionalFormatting sqref="K5">
    <cfRule type="duplicateValues" dxfId="721" priority="725"/>
    <cfRule type="duplicateValues" dxfId="720" priority="726"/>
  </conditionalFormatting>
  <conditionalFormatting sqref="K5">
    <cfRule type="duplicateValues" dxfId="719" priority="724"/>
  </conditionalFormatting>
  <conditionalFormatting sqref="K5">
    <cfRule type="duplicateValues" dxfId="718" priority="723"/>
  </conditionalFormatting>
  <conditionalFormatting sqref="K5">
    <cfRule type="duplicateValues" dxfId="717" priority="721"/>
    <cfRule type="duplicateValues" dxfId="716" priority="722"/>
  </conditionalFormatting>
  <conditionalFormatting sqref="K5">
    <cfRule type="duplicateValues" dxfId="715" priority="720"/>
  </conditionalFormatting>
  <conditionalFormatting sqref="K5">
    <cfRule type="duplicateValues" dxfId="714" priority="719"/>
  </conditionalFormatting>
  <conditionalFormatting sqref="K5">
    <cfRule type="duplicateValues" dxfId="713" priority="717"/>
    <cfRule type="duplicateValues" dxfId="712" priority="718"/>
  </conditionalFormatting>
  <conditionalFormatting sqref="K5">
    <cfRule type="duplicateValues" dxfId="711" priority="716"/>
  </conditionalFormatting>
  <conditionalFormatting sqref="K5">
    <cfRule type="duplicateValues" dxfId="710" priority="715"/>
  </conditionalFormatting>
  <conditionalFormatting sqref="K5">
    <cfRule type="duplicateValues" dxfId="709" priority="713"/>
    <cfRule type="duplicateValues" dxfId="708" priority="714"/>
  </conditionalFormatting>
  <conditionalFormatting sqref="K5">
    <cfRule type="duplicateValues" dxfId="707" priority="712"/>
  </conditionalFormatting>
  <conditionalFormatting sqref="K5">
    <cfRule type="duplicateValues" dxfId="706" priority="711"/>
  </conditionalFormatting>
  <conditionalFormatting sqref="K5">
    <cfRule type="duplicateValues" dxfId="705" priority="709"/>
    <cfRule type="duplicateValues" dxfId="704" priority="710"/>
  </conditionalFormatting>
  <conditionalFormatting sqref="K5">
    <cfRule type="duplicateValues" dxfId="703" priority="708"/>
  </conditionalFormatting>
  <conditionalFormatting sqref="K5">
    <cfRule type="duplicateValues" dxfId="702" priority="707"/>
  </conditionalFormatting>
  <conditionalFormatting sqref="K5">
    <cfRule type="duplicateValues" dxfId="701" priority="705"/>
    <cfRule type="duplicateValues" dxfId="700" priority="706"/>
  </conditionalFormatting>
  <conditionalFormatting sqref="K5">
    <cfRule type="duplicateValues" dxfId="699" priority="704"/>
  </conditionalFormatting>
  <conditionalFormatting sqref="K5">
    <cfRule type="duplicateValues" dxfId="698" priority="703"/>
  </conditionalFormatting>
  <conditionalFormatting sqref="K5">
    <cfRule type="duplicateValues" dxfId="697" priority="701"/>
    <cfRule type="duplicateValues" dxfId="696" priority="702"/>
  </conditionalFormatting>
  <conditionalFormatting sqref="K5">
    <cfRule type="duplicateValues" dxfId="695" priority="700"/>
  </conditionalFormatting>
  <conditionalFormatting sqref="K5">
    <cfRule type="duplicateValues" dxfId="694" priority="699"/>
  </conditionalFormatting>
  <conditionalFormatting sqref="K5">
    <cfRule type="duplicateValues" dxfId="693" priority="697"/>
    <cfRule type="duplicateValues" dxfId="692" priority="698"/>
  </conditionalFormatting>
  <conditionalFormatting sqref="K5">
    <cfRule type="duplicateValues" dxfId="691" priority="696"/>
  </conditionalFormatting>
  <conditionalFormatting sqref="K5">
    <cfRule type="duplicateValues" dxfId="690" priority="695"/>
  </conditionalFormatting>
  <conditionalFormatting sqref="K5">
    <cfRule type="duplicateValues" dxfId="689" priority="693"/>
    <cfRule type="duplicateValues" dxfId="688" priority="694"/>
  </conditionalFormatting>
  <conditionalFormatting sqref="K5">
    <cfRule type="duplicateValues" dxfId="687" priority="692"/>
  </conditionalFormatting>
  <conditionalFormatting sqref="K5">
    <cfRule type="duplicateValues" dxfId="686" priority="691"/>
  </conditionalFormatting>
  <conditionalFormatting sqref="K5">
    <cfRule type="duplicateValues" dxfId="685" priority="689"/>
    <cfRule type="duplicateValues" dxfId="684" priority="690"/>
  </conditionalFormatting>
  <conditionalFormatting sqref="K5">
    <cfRule type="duplicateValues" dxfId="683" priority="688"/>
  </conditionalFormatting>
  <conditionalFormatting sqref="K5">
    <cfRule type="duplicateValues" dxfId="682" priority="687"/>
  </conditionalFormatting>
  <conditionalFormatting sqref="K5">
    <cfRule type="duplicateValues" dxfId="681" priority="685"/>
    <cfRule type="duplicateValues" dxfId="680" priority="686"/>
  </conditionalFormatting>
  <conditionalFormatting sqref="K5">
    <cfRule type="duplicateValues" dxfId="679" priority="684"/>
  </conditionalFormatting>
  <conditionalFormatting sqref="K5">
    <cfRule type="duplicateValues" dxfId="678" priority="683"/>
  </conditionalFormatting>
  <conditionalFormatting sqref="K5">
    <cfRule type="duplicateValues" dxfId="677" priority="681"/>
    <cfRule type="duplicateValues" dxfId="676" priority="682"/>
  </conditionalFormatting>
  <conditionalFormatting sqref="K5">
    <cfRule type="duplicateValues" dxfId="675" priority="680"/>
  </conditionalFormatting>
  <conditionalFormatting sqref="K5">
    <cfRule type="duplicateValues" dxfId="674" priority="679"/>
  </conditionalFormatting>
  <conditionalFormatting sqref="K5">
    <cfRule type="duplicateValues" dxfId="673" priority="677"/>
    <cfRule type="duplicateValues" dxfId="672" priority="678"/>
  </conditionalFormatting>
  <conditionalFormatting sqref="K5">
    <cfRule type="duplicateValues" dxfId="671" priority="676"/>
  </conditionalFormatting>
  <conditionalFormatting sqref="K5">
    <cfRule type="duplicateValues" dxfId="670" priority="675"/>
  </conditionalFormatting>
  <conditionalFormatting sqref="K5">
    <cfRule type="duplicateValues" dxfId="669" priority="673"/>
    <cfRule type="duplicateValues" dxfId="668" priority="674"/>
  </conditionalFormatting>
  <conditionalFormatting sqref="K5">
    <cfRule type="duplicateValues" dxfId="667" priority="672"/>
  </conditionalFormatting>
  <conditionalFormatting sqref="K5">
    <cfRule type="duplicateValues" dxfId="666" priority="671"/>
  </conditionalFormatting>
  <conditionalFormatting sqref="K5">
    <cfRule type="duplicateValues" dxfId="665" priority="669"/>
    <cfRule type="duplicateValues" dxfId="664" priority="670"/>
  </conditionalFormatting>
  <conditionalFormatting sqref="K5">
    <cfRule type="duplicateValues" dxfId="663" priority="668"/>
  </conditionalFormatting>
  <conditionalFormatting sqref="K5">
    <cfRule type="duplicateValues" dxfId="662" priority="667"/>
  </conditionalFormatting>
  <conditionalFormatting sqref="K5">
    <cfRule type="duplicateValues" dxfId="661" priority="665"/>
    <cfRule type="duplicateValues" dxfId="660" priority="666"/>
  </conditionalFormatting>
  <conditionalFormatting sqref="K5">
    <cfRule type="duplicateValues" dxfId="659" priority="664"/>
  </conditionalFormatting>
  <conditionalFormatting sqref="K5">
    <cfRule type="duplicateValues" dxfId="658" priority="663"/>
  </conditionalFormatting>
  <conditionalFormatting sqref="K5">
    <cfRule type="duplicateValues" dxfId="657" priority="661"/>
    <cfRule type="duplicateValues" dxfId="656" priority="662"/>
  </conditionalFormatting>
  <conditionalFormatting sqref="K5">
    <cfRule type="duplicateValues" dxfId="655" priority="660"/>
  </conditionalFormatting>
  <conditionalFormatting sqref="K5">
    <cfRule type="duplicateValues" dxfId="654" priority="659"/>
  </conditionalFormatting>
  <conditionalFormatting sqref="K5">
    <cfRule type="duplicateValues" dxfId="653" priority="657"/>
    <cfRule type="duplicateValues" dxfId="652" priority="658"/>
  </conditionalFormatting>
  <conditionalFormatting sqref="K5">
    <cfRule type="duplicateValues" dxfId="651" priority="656"/>
  </conditionalFormatting>
  <conditionalFormatting sqref="K5">
    <cfRule type="duplicateValues" dxfId="650" priority="655"/>
  </conditionalFormatting>
  <conditionalFormatting sqref="K5">
    <cfRule type="duplicateValues" dxfId="649" priority="653"/>
    <cfRule type="duplicateValues" dxfId="648" priority="654"/>
  </conditionalFormatting>
  <conditionalFormatting sqref="K5">
    <cfRule type="duplicateValues" dxfId="647" priority="652"/>
  </conditionalFormatting>
  <conditionalFormatting sqref="K5">
    <cfRule type="duplicateValues" dxfId="646" priority="651"/>
  </conditionalFormatting>
  <conditionalFormatting sqref="K5">
    <cfRule type="duplicateValues" dxfId="645" priority="649"/>
    <cfRule type="duplicateValues" dxfId="644" priority="650"/>
  </conditionalFormatting>
  <conditionalFormatting sqref="K5">
    <cfRule type="duplicateValues" dxfId="643" priority="648"/>
  </conditionalFormatting>
  <conditionalFormatting sqref="K5">
    <cfRule type="duplicateValues" dxfId="642" priority="647"/>
  </conditionalFormatting>
  <conditionalFormatting sqref="K5">
    <cfRule type="duplicateValues" dxfId="641" priority="645"/>
    <cfRule type="duplicateValues" dxfId="640" priority="646"/>
  </conditionalFormatting>
  <conditionalFormatting sqref="K5">
    <cfRule type="duplicateValues" dxfId="639" priority="644"/>
  </conditionalFormatting>
  <conditionalFormatting sqref="K5">
    <cfRule type="duplicateValues" dxfId="638" priority="643"/>
  </conditionalFormatting>
  <conditionalFormatting sqref="K5">
    <cfRule type="duplicateValues" dxfId="637" priority="641"/>
    <cfRule type="duplicateValues" dxfId="636" priority="642"/>
  </conditionalFormatting>
  <conditionalFormatting sqref="K5">
    <cfRule type="duplicateValues" dxfId="635" priority="640"/>
  </conditionalFormatting>
  <conditionalFormatting sqref="K5">
    <cfRule type="duplicateValues" dxfId="634" priority="639"/>
  </conditionalFormatting>
  <conditionalFormatting sqref="K5">
    <cfRule type="duplicateValues" dxfId="633" priority="637"/>
    <cfRule type="duplicateValues" dxfId="632" priority="638"/>
  </conditionalFormatting>
  <conditionalFormatting sqref="K5">
    <cfRule type="duplicateValues" dxfId="631" priority="636"/>
  </conditionalFormatting>
  <conditionalFormatting sqref="K5">
    <cfRule type="duplicateValues" dxfId="630" priority="635"/>
  </conditionalFormatting>
  <conditionalFormatting sqref="K5">
    <cfRule type="duplicateValues" dxfId="629" priority="633"/>
    <cfRule type="duplicateValues" dxfId="628" priority="634"/>
  </conditionalFormatting>
  <conditionalFormatting sqref="K5">
    <cfRule type="duplicateValues" dxfId="627" priority="632"/>
  </conditionalFormatting>
  <conditionalFormatting sqref="K5">
    <cfRule type="duplicateValues" dxfId="626" priority="631"/>
  </conditionalFormatting>
  <conditionalFormatting sqref="K5">
    <cfRule type="duplicateValues" dxfId="625" priority="629"/>
    <cfRule type="duplicateValues" dxfId="624" priority="630"/>
  </conditionalFormatting>
  <conditionalFormatting sqref="K5">
    <cfRule type="duplicateValues" dxfId="623" priority="628"/>
  </conditionalFormatting>
  <conditionalFormatting sqref="K5">
    <cfRule type="duplicateValues" dxfId="622" priority="627"/>
  </conditionalFormatting>
  <conditionalFormatting sqref="K5">
    <cfRule type="duplicateValues" dxfId="621" priority="625"/>
    <cfRule type="duplicateValues" dxfId="620" priority="626"/>
  </conditionalFormatting>
  <conditionalFormatting sqref="K5">
    <cfRule type="duplicateValues" dxfId="619" priority="624"/>
  </conditionalFormatting>
  <conditionalFormatting sqref="K5">
    <cfRule type="duplicateValues" dxfId="618" priority="623"/>
  </conditionalFormatting>
  <conditionalFormatting sqref="K5">
    <cfRule type="duplicateValues" dxfId="617" priority="621"/>
    <cfRule type="duplicateValues" dxfId="616" priority="622"/>
  </conditionalFormatting>
  <conditionalFormatting sqref="K5">
    <cfRule type="duplicateValues" dxfId="615" priority="620"/>
  </conditionalFormatting>
  <conditionalFormatting sqref="K5">
    <cfRule type="duplicateValues" dxfId="614" priority="619"/>
  </conditionalFormatting>
  <conditionalFormatting sqref="K5">
    <cfRule type="duplicateValues" dxfId="613" priority="617"/>
    <cfRule type="duplicateValues" dxfId="612" priority="618"/>
  </conditionalFormatting>
  <conditionalFormatting sqref="K5">
    <cfRule type="duplicateValues" dxfId="611" priority="616"/>
  </conditionalFormatting>
  <conditionalFormatting sqref="K5">
    <cfRule type="duplicateValues" dxfId="610" priority="615"/>
  </conditionalFormatting>
  <conditionalFormatting sqref="K5">
    <cfRule type="duplicateValues" dxfId="609" priority="613"/>
    <cfRule type="duplicateValues" dxfId="608" priority="614"/>
  </conditionalFormatting>
  <conditionalFormatting sqref="K5">
    <cfRule type="duplicateValues" dxfId="607" priority="612"/>
  </conditionalFormatting>
  <conditionalFormatting sqref="K5">
    <cfRule type="duplicateValues" dxfId="606" priority="611"/>
  </conditionalFormatting>
  <conditionalFormatting sqref="K5">
    <cfRule type="duplicateValues" dxfId="605" priority="609"/>
    <cfRule type="duplicateValues" dxfId="604" priority="610"/>
  </conditionalFormatting>
  <conditionalFormatting sqref="K5">
    <cfRule type="duplicateValues" dxfId="603" priority="608"/>
  </conditionalFormatting>
  <conditionalFormatting sqref="K5">
    <cfRule type="duplicateValues" dxfId="602" priority="607"/>
  </conditionalFormatting>
  <conditionalFormatting sqref="K5">
    <cfRule type="duplicateValues" dxfId="601" priority="605"/>
    <cfRule type="duplicateValues" dxfId="600" priority="606"/>
  </conditionalFormatting>
  <conditionalFormatting sqref="K5">
    <cfRule type="duplicateValues" dxfId="599" priority="604"/>
  </conditionalFormatting>
  <conditionalFormatting sqref="K5">
    <cfRule type="duplicateValues" dxfId="598" priority="603"/>
  </conditionalFormatting>
  <conditionalFormatting sqref="K5">
    <cfRule type="duplicateValues" dxfId="597" priority="601"/>
    <cfRule type="duplicateValues" dxfId="596" priority="602"/>
  </conditionalFormatting>
  <conditionalFormatting sqref="K5">
    <cfRule type="duplicateValues" dxfId="595" priority="600"/>
  </conditionalFormatting>
  <conditionalFormatting sqref="K5">
    <cfRule type="duplicateValues" dxfId="594" priority="599"/>
  </conditionalFormatting>
  <conditionalFormatting sqref="K5">
    <cfRule type="duplicateValues" dxfId="593" priority="597"/>
    <cfRule type="duplicateValues" dxfId="592" priority="598"/>
  </conditionalFormatting>
  <conditionalFormatting sqref="K5">
    <cfRule type="duplicateValues" dxfId="591" priority="596"/>
  </conditionalFormatting>
  <conditionalFormatting sqref="K5">
    <cfRule type="duplicateValues" dxfId="590" priority="595"/>
  </conditionalFormatting>
  <conditionalFormatting sqref="K5">
    <cfRule type="duplicateValues" dxfId="589" priority="593"/>
    <cfRule type="duplicateValues" dxfId="588" priority="594"/>
  </conditionalFormatting>
  <conditionalFormatting sqref="K5">
    <cfRule type="duplicateValues" dxfId="587" priority="592"/>
  </conditionalFormatting>
  <conditionalFormatting sqref="K5">
    <cfRule type="duplicateValues" dxfId="586" priority="591"/>
  </conditionalFormatting>
  <conditionalFormatting sqref="K5">
    <cfRule type="duplicateValues" dxfId="585" priority="589"/>
    <cfRule type="duplicateValues" dxfId="584" priority="590"/>
  </conditionalFormatting>
  <conditionalFormatting sqref="K5">
    <cfRule type="duplicateValues" dxfId="583" priority="588"/>
  </conditionalFormatting>
  <conditionalFormatting sqref="K5">
    <cfRule type="duplicateValues" dxfId="582" priority="587"/>
  </conditionalFormatting>
  <conditionalFormatting sqref="K5">
    <cfRule type="duplicateValues" dxfId="581" priority="585"/>
    <cfRule type="duplicateValues" dxfId="580" priority="586"/>
  </conditionalFormatting>
  <conditionalFormatting sqref="K5">
    <cfRule type="duplicateValues" dxfId="579" priority="584"/>
  </conditionalFormatting>
  <conditionalFormatting sqref="K5">
    <cfRule type="duplicateValues" dxfId="578" priority="583"/>
  </conditionalFormatting>
  <conditionalFormatting sqref="K5">
    <cfRule type="duplicateValues" dxfId="577" priority="581"/>
    <cfRule type="duplicateValues" dxfId="576" priority="582"/>
  </conditionalFormatting>
  <conditionalFormatting sqref="K5">
    <cfRule type="duplicateValues" dxfId="575" priority="580"/>
  </conditionalFormatting>
  <conditionalFormatting sqref="K5">
    <cfRule type="duplicateValues" dxfId="574" priority="579"/>
  </conditionalFormatting>
  <conditionalFormatting sqref="K5">
    <cfRule type="duplicateValues" dxfId="573" priority="577"/>
    <cfRule type="duplicateValues" dxfId="572" priority="578"/>
  </conditionalFormatting>
  <conditionalFormatting sqref="K5">
    <cfRule type="duplicateValues" dxfId="571" priority="576"/>
  </conditionalFormatting>
  <conditionalFormatting sqref="K5">
    <cfRule type="duplicateValues" dxfId="570" priority="575"/>
  </conditionalFormatting>
  <conditionalFormatting sqref="K5">
    <cfRule type="duplicateValues" dxfId="569" priority="573"/>
    <cfRule type="duplicateValues" dxfId="568" priority="574"/>
  </conditionalFormatting>
  <conditionalFormatting sqref="K5">
    <cfRule type="duplicateValues" dxfId="567" priority="572"/>
  </conditionalFormatting>
  <conditionalFormatting sqref="K5">
    <cfRule type="duplicateValues" dxfId="566" priority="571"/>
  </conditionalFormatting>
  <conditionalFormatting sqref="K5">
    <cfRule type="duplicateValues" dxfId="565" priority="569"/>
    <cfRule type="duplicateValues" dxfId="564" priority="570"/>
  </conditionalFormatting>
  <conditionalFormatting sqref="K5">
    <cfRule type="duplicateValues" dxfId="563" priority="568"/>
  </conditionalFormatting>
  <conditionalFormatting sqref="K5">
    <cfRule type="duplicateValues" dxfId="562" priority="567"/>
  </conditionalFormatting>
  <conditionalFormatting sqref="K5">
    <cfRule type="duplicateValues" dxfId="561" priority="565"/>
    <cfRule type="duplicateValues" dxfId="560" priority="566"/>
  </conditionalFormatting>
  <conditionalFormatting sqref="K5">
    <cfRule type="duplicateValues" dxfId="559" priority="564"/>
  </conditionalFormatting>
  <conditionalFormatting sqref="K5">
    <cfRule type="duplicateValues" dxfId="558" priority="563"/>
  </conditionalFormatting>
  <conditionalFormatting sqref="K5">
    <cfRule type="duplicateValues" dxfId="557" priority="561"/>
    <cfRule type="duplicateValues" dxfId="556" priority="562"/>
  </conditionalFormatting>
  <conditionalFormatting sqref="K5">
    <cfRule type="duplicateValues" dxfId="555" priority="560"/>
  </conditionalFormatting>
  <conditionalFormatting sqref="K5">
    <cfRule type="duplicateValues" dxfId="554" priority="559"/>
  </conditionalFormatting>
  <conditionalFormatting sqref="K5">
    <cfRule type="duplicateValues" dxfId="553" priority="557"/>
    <cfRule type="duplicateValues" dxfId="552" priority="558"/>
  </conditionalFormatting>
  <conditionalFormatting sqref="K5">
    <cfRule type="duplicateValues" dxfId="551" priority="556"/>
  </conditionalFormatting>
  <conditionalFormatting sqref="K5">
    <cfRule type="duplicateValues" dxfId="550" priority="555"/>
  </conditionalFormatting>
  <conditionalFormatting sqref="K5">
    <cfRule type="duplicateValues" dxfId="549" priority="553"/>
    <cfRule type="duplicateValues" dxfId="548" priority="554"/>
  </conditionalFormatting>
  <conditionalFormatting sqref="K5">
    <cfRule type="duplicateValues" dxfId="547" priority="552"/>
  </conditionalFormatting>
  <conditionalFormatting sqref="K5">
    <cfRule type="duplicateValues" dxfId="546" priority="551"/>
  </conditionalFormatting>
  <conditionalFormatting sqref="K5">
    <cfRule type="duplicateValues" dxfId="545" priority="549"/>
    <cfRule type="duplicateValues" dxfId="544" priority="550"/>
  </conditionalFormatting>
  <conditionalFormatting sqref="K5">
    <cfRule type="duplicateValues" dxfId="543" priority="548"/>
  </conditionalFormatting>
  <conditionalFormatting sqref="K5">
    <cfRule type="duplicateValues" dxfId="542" priority="547"/>
  </conditionalFormatting>
  <conditionalFormatting sqref="K5">
    <cfRule type="duplicateValues" dxfId="541" priority="545"/>
    <cfRule type="duplicateValues" dxfId="540" priority="546"/>
  </conditionalFormatting>
  <conditionalFormatting sqref="K5">
    <cfRule type="duplicateValues" dxfId="539" priority="544"/>
  </conditionalFormatting>
  <conditionalFormatting sqref="K5">
    <cfRule type="duplicateValues" dxfId="538" priority="543"/>
  </conditionalFormatting>
  <conditionalFormatting sqref="K5">
    <cfRule type="duplicateValues" dxfId="537" priority="541"/>
    <cfRule type="duplicateValues" dxfId="536" priority="542"/>
  </conditionalFormatting>
  <conditionalFormatting sqref="K5">
    <cfRule type="duplicateValues" dxfId="535" priority="540"/>
  </conditionalFormatting>
  <conditionalFormatting sqref="K5">
    <cfRule type="duplicateValues" dxfId="534" priority="539"/>
  </conditionalFormatting>
  <conditionalFormatting sqref="K5">
    <cfRule type="duplicateValues" dxfId="533" priority="537"/>
    <cfRule type="duplicateValues" dxfId="532" priority="538"/>
  </conditionalFormatting>
  <conditionalFormatting sqref="K5">
    <cfRule type="duplicateValues" dxfId="531" priority="536"/>
  </conditionalFormatting>
  <conditionalFormatting sqref="K5">
    <cfRule type="duplicateValues" dxfId="530" priority="535"/>
  </conditionalFormatting>
  <conditionalFormatting sqref="K5">
    <cfRule type="duplicateValues" dxfId="529" priority="533"/>
    <cfRule type="duplicateValues" dxfId="528" priority="534"/>
  </conditionalFormatting>
  <conditionalFormatting sqref="K5">
    <cfRule type="duplicateValues" dxfId="527" priority="532"/>
  </conditionalFormatting>
  <conditionalFormatting sqref="K5">
    <cfRule type="duplicateValues" dxfId="526" priority="531"/>
  </conditionalFormatting>
  <conditionalFormatting sqref="K5">
    <cfRule type="duplicateValues" dxfId="525" priority="529"/>
    <cfRule type="duplicateValues" dxfId="524" priority="530"/>
  </conditionalFormatting>
  <conditionalFormatting sqref="K5">
    <cfRule type="duplicateValues" dxfId="523" priority="528"/>
  </conditionalFormatting>
  <conditionalFormatting sqref="K5">
    <cfRule type="duplicateValues" dxfId="522" priority="527"/>
  </conditionalFormatting>
  <conditionalFormatting sqref="K5">
    <cfRule type="duplicateValues" dxfId="521" priority="525"/>
    <cfRule type="duplicateValues" dxfId="520" priority="526"/>
  </conditionalFormatting>
  <conditionalFormatting sqref="K5">
    <cfRule type="duplicateValues" dxfId="519" priority="524"/>
  </conditionalFormatting>
  <conditionalFormatting sqref="K5">
    <cfRule type="duplicateValues" dxfId="518" priority="523"/>
  </conditionalFormatting>
  <conditionalFormatting sqref="K5">
    <cfRule type="duplicateValues" dxfId="517" priority="521"/>
    <cfRule type="duplicateValues" dxfId="516" priority="522"/>
  </conditionalFormatting>
  <conditionalFormatting sqref="K5">
    <cfRule type="duplicateValues" dxfId="515" priority="520"/>
  </conditionalFormatting>
  <conditionalFormatting sqref="K5">
    <cfRule type="duplicateValues" dxfId="514" priority="519"/>
  </conditionalFormatting>
  <conditionalFormatting sqref="K5">
    <cfRule type="duplicateValues" dxfId="513" priority="517"/>
    <cfRule type="duplicateValues" dxfId="512" priority="518"/>
  </conditionalFormatting>
  <conditionalFormatting sqref="K5">
    <cfRule type="duplicateValues" dxfId="511" priority="516"/>
  </conditionalFormatting>
  <conditionalFormatting sqref="K5">
    <cfRule type="duplicateValues" dxfId="510" priority="515"/>
  </conditionalFormatting>
  <conditionalFormatting sqref="K5">
    <cfRule type="duplicateValues" dxfId="509" priority="513"/>
    <cfRule type="duplicateValues" dxfId="508" priority="514"/>
  </conditionalFormatting>
  <conditionalFormatting sqref="K5">
    <cfRule type="duplicateValues" dxfId="507" priority="512"/>
  </conditionalFormatting>
  <conditionalFormatting sqref="K5">
    <cfRule type="duplicateValues" dxfId="506" priority="511"/>
  </conditionalFormatting>
  <conditionalFormatting sqref="K5">
    <cfRule type="duplicateValues" dxfId="505" priority="509"/>
    <cfRule type="duplicateValues" dxfId="504" priority="510"/>
  </conditionalFormatting>
  <conditionalFormatting sqref="K5">
    <cfRule type="duplicateValues" dxfId="503" priority="508"/>
  </conditionalFormatting>
  <conditionalFormatting sqref="K5">
    <cfRule type="duplicateValues" dxfId="502" priority="507"/>
  </conditionalFormatting>
  <conditionalFormatting sqref="K5">
    <cfRule type="duplicateValues" dxfId="501" priority="505"/>
    <cfRule type="duplicateValues" dxfId="500" priority="506"/>
  </conditionalFormatting>
  <conditionalFormatting sqref="K5">
    <cfRule type="duplicateValues" dxfId="499" priority="504"/>
  </conditionalFormatting>
  <conditionalFormatting sqref="K5">
    <cfRule type="duplicateValues" dxfId="498" priority="503"/>
  </conditionalFormatting>
  <conditionalFormatting sqref="K5">
    <cfRule type="duplicateValues" dxfId="497" priority="501"/>
    <cfRule type="duplicateValues" dxfId="496" priority="502"/>
  </conditionalFormatting>
  <conditionalFormatting sqref="K5">
    <cfRule type="duplicateValues" dxfId="495" priority="500"/>
  </conditionalFormatting>
  <conditionalFormatting sqref="K5">
    <cfRule type="duplicateValues" dxfId="494" priority="499"/>
  </conditionalFormatting>
  <conditionalFormatting sqref="K5">
    <cfRule type="duplicateValues" dxfId="493" priority="497"/>
    <cfRule type="duplicateValues" dxfId="492" priority="498"/>
  </conditionalFormatting>
  <conditionalFormatting sqref="K5">
    <cfRule type="duplicateValues" dxfId="491" priority="496"/>
  </conditionalFormatting>
  <conditionalFormatting sqref="K5">
    <cfRule type="duplicateValues" dxfId="490" priority="495"/>
  </conditionalFormatting>
  <conditionalFormatting sqref="K5">
    <cfRule type="duplicateValues" dxfId="489" priority="493"/>
    <cfRule type="duplicateValues" dxfId="488" priority="494"/>
  </conditionalFormatting>
  <conditionalFormatting sqref="K5">
    <cfRule type="duplicateValues" dxfId="487" priority="492"/>
  </conditionalFormatting>
  <conditionalFormatting sqref="K5">
    <cfRule type="duplicateValues" dxfId="486" priority="491"/>
  </conditionalFormatting>
  <conditionalFormatting sqref="K5">
    <cfRule type="duplicateValues" dxfId="485" priority="489"/>
    <cfRule type="duplicateValues" dxfId="484" priority="490"/>
  </conditionalFormatting>
  <conditionalFormatting sqref="K5">
    <cfRule type="duplicateValues" dxfId="483" priority="488"/>
  </conditionalFormatting>
  <conditionalFormatting sqref="K5">
    <cfRule type="duplicateValues" dxfId="482" priority="487"/>
  </conditionalFormatting>
  <conditionalFormatting sqref="K5">
    <cfRule type="duplicateValues" dxfId="481" priority="485"/>
    <cfRule type="duplicateValues" dxfId="480" priority="486"/>
  </conditionalFormatting>
  <conditionalFormatting sqref="K5">
    <cfRule type="duplicateValues" dxfId="479" priority="484"/>
  </conditionalFormatting>
  <conditionalFormatting sqref="K5">
    <cfRule type="duplicateValues" dxfId="478" priority="483"/>
  </conditionalFormatting>
  <conditionalFormatting sqref="K5">
    <cfRule type="duplicateValues" dxfId="477" priority="481"/>
    <cfRule type="duplicateValues" dxfId="476" priority="482"/>
  </conditionalFormatting>
  <conditionalFormatting sqref="K5">
    <cfRule type="duplicateValues" dxfId="475" priority="480"/>
  </conditionalFormatting>
  <conditionalFormatting sqref="K5">
    <cfRule type="duplicateValues" dxfId="474" priority="479"/>
  </conditionalFormatting>
  <conditionalFormatting sqref="K5">
    <cfRule type="duplicateValues" dxfId="473" priority="477"/>
    <cfRule type="duplicateValues" dxfId="472" priority="478"/>
  </conditionalFormatting>
  <conditionalFormatting sqref="K5">
    <cfRule type="duplicateValues" dxfId="471" priority="476"/>
  </conditionalFormatting>
  <conditionalFormatting sqref="K5">
    <cfRule type="duplicateValues" dxfId="470" priority="475"/>
  </conditionalFormatting>
  <conditionalFormatting sqref="K5">
    <cfRule type="duplicateValues" dxfId="469" priority="473"/>
    <cfRule type="duplicateValues" dxfId="468" priority="474"/>
  </conditionalFormatting>
  <conditionalFormatting sqref="K5">
    <cfRule type="duplicateValues" dxfId="467" priority="472"/>
  </conditionalFormatting>
  <conditionalFormatting sqref="K5">
    <cfRule type="duplicateValues" dxfId="466" priority="471"/>
  </conditionalFormatting>
  <conditionalFormatting sqref="K5">
    <cfRule type="duplicateValues" dxfId="465" priority="469"/>
    <cfRule type="duplicateValues" dxfId="464" priority="470"/>
  </conditionalFormatting>
  <conditionalFormatting sqref="K5">
    <cfRule type="duplicateValues" dxfId="463" priority="468"/>
  </conditionalFormatting>
  <conditionalFormatting sqref="K5">
    <cfRule type="duplicateValues" dxfId="462" priority="467"/>
  </conditionalFormatting>
  <conditionalFormatting sqref="K5">
    <cfRule type="duplicateValues" dxfId="461" priority="465"/>
    <cfRule type="duplicateValues" dxfId="460" priority="466"/>
  </conditionalFormatting>
  <conditionalFormatting sqref="K5">
    <cfRule type="duplicateValues" dxfId="459" priority="464"/>
  </conditionalFormatting>
  <conditionalFormatting sqref="K5">
    <cfRule type="duplicateValues" dxfId="458" priority="463"/>
  </conditionalFormatting>
  <conditionalFormatting sqref="K5">
    <cfRule type="duplicateValues" dxfId="457" priority="461"/>
    <cfRule type="duplicateValues" dxfId="456" priority="462"/>
  </conditionalFormatting>
  <conditionalFormatting sqref="K5">
    <cfRule type="duplicateValues" dxfId="455" priority="460"/>
  </conditionalFormatting>
  <conditionalFormatting sqref="K5">
    <cfRule type="duplicateValues" dxfId="454" priority="459"/>
  </conditionalFormatting>
  <conditionalFormatting sqref="K5">
    <cfRule type="duplicateValues" dxfId="453" priority="457"/>
    <cfRule type="duplicateValues" dxfId="452" priority="458"/>
  </conditionalFormatting>
  <conditionalFormatting sqref="K5">
    <cfRule type="duplicateValues" dxfId="451" priority="456"/>
  </conditionalFormatting>
  <conditionalFormatting sqref="K5">
    <cfRule type="duplicateValues" dxfId="450" priority="455"/>
  </conditionalFormatting>
  <conditionalFormatting sqref="K5">
    <cfRule type="duplicateValues" dxfId="449" priority="453"/>
    <cfRule type="duplicateValues" dxfId="448" priority="454"/>
  </conditionalFormatting>
  <conditionalFormatting sqref="K5">
    <cfRule type="duplicateValues" dxfId="447" priority="452"/>
  </conditionalFormatting>
  <conditionalFormatting sqref="K5">
    <cfRule type="duplicateValues" dxfId="446" priority="451"/>
  </conditionalFormatting>
  <conditionalFormatting sqref="K5">
    <cfRule type="duplicateValues" dxfId="445" priority="449"/>
    <cfRule type="duplicateValues" dxfId="444" priority="450"/>
  </conditionalFormatting>
  <conditionalFormatting sqref="K5">
    <cfRule type="duplicateValues" dxfId="443" priority="448"/>
  </conditionalFormatting>
  <conditionalFormatting sqref="K5">
    <cfRule type="duplicateValues" dxfId="442" priority="447"/>
  </conditionalFormatting>
  <conditionalFormatting sqref="K5">
    <cfRule type="duplicateValues" dxfId="441" priority="445"/>
    <cfRule type="duplicateValues" dxfId="440" priority="446"/>
  </conditionalFormatting>
  <conditionalFormatting sqref="K5">
    <cfRule type="duplicateValues" dxfId="439" priority="444"/>
  </conditionalFormatting>
  <conditionalFormatting sqref="K5">
    <cfRule type="duplicateValues" dxfId="438" priority="443"/>
  </conditionalFormatting>
  <conditionalFormatting sqref="K5">
    <cfRule type="duplicateValues" dxfId="437" priority="441"/>
    <cfRule type="duplicateValues" dxfId="436" priority="442"/>
  </conditionalFormatting>
  <conditionalFormatting sqref="K5">
    <cfRule type="duplicateValues" dxfId="435" priority="440"/>
  </conditionalFormatting>
  <conditionalFormatting sqref="K5">
    <cfRule type="duplicateValues" dxfId="434" priority="439"/>
  </conditionalFormatting>
  <conditionalFormatting sqref="K5">
    <cfRule type="duplicateValues" dxfId="433" priority="437"/>
    <cfRule type="duplicateValues" dxfId="432" priority="438"/>
  </conditionalFormatting>
  <conditionalFormatting sqref="K5">
    <cfRule type="duplicateValues" dxfId="431" priority="436"/>
  </conditionalFormatting>
  <conditionalFormatting sqref="K5">
    <cfRule type="duplicateValues" dxfId="430" priority="435"/>
  </conditionalFormatting>
  <conditionalFormatting sqref="K5">
    <cfRule type="duplicateValues" dxfId="429" priority="433"/>
    <cfRule type="duplicateValues" dxfId="428" priority="434"/>
  </conditionalFormatting>
  <conditionalFormatting sqref="K5">
    <cfRule type="duplicateValues" dxfId="427" priority="432"/>
  </conditionalFormatting>
  <conditionalFormatting sqref="K5">
    <cfRule type="duplicateValues" dxfId="426" priority="431"/>
  </conditionalFormatting>
  <conditionalFormatting sqref="K5">
    <cfRule type="duplicateValues" dxfId="425" priority="429"/>
    <cfRule type="duplicateValues" dxfId="424" priority="430"/>
  </conditionalFormatting>
  <conditionalFormatting sqref="K5">
    <cfRule type="duplicateValues" dxfId="423" priority="428"/>
  </conditionalFormatting>
  <conditionalFormatting sqref="K5">
    <cfRule type="duplicateValues" dxfId="422" priority="427"/>
  </conditionalFormatting>
  <conditionalFormatting sqref="K5">
    <cfRule type="duplicateValues" dxfId="421" priority="425"/>
    <cfRule type="duplicateValues" dxfId="420" priority="426"/>
  </conditionalFormatting>
  <conditionalFormatting sqref="K5">
    <cfRule type="duplicateValues" dxfId="419" priority="424"/>
  </conditionalFormatting>
  <conditionalFormatting sqref="K5">
    <cfRule type="duplicateValues" dxfId="418" priority="423"/>
  </conditionalFormatting>
  <conditionalFormatting sqref="K5">
    <cfRule type="duplicateValues" dxfId="417" priority="421"/>
    <cfRule type="duplicateValues" dxfId="416" priority="422"/>
  </conditionalFormatting>
  <conditionalFormatting sqref="K5">
    <cfRule type="duplicateValues" dxfId="415" priority="420"/>
  </conditionalFormatting>
  <conditionalFormatting sqref="K5">
    <cfRule type="duplicateValues" dxfId="414" priority="419"/>
  </conditionalFormatting>
  <conditionalFormatting sqref="K5">
    <cfRule type="duplicateValues" dxfId="413" priority="417"/>
    <cfRule type="duplicateValues" dxfId="412" priority="418"/>
  </conditionalFormatting>
  <conditionalFormatting sqref="K5">
    <cfRule type="duplicateValues" dxfId="411" priority="416"/>
  </conditionalFormatting>
  <conditionalFormatting sqref="K5">
    <cfRule type="duplicateValues" dxfId="410" priority="415"/>
  </conditionalFormatting>
  <conditionalFormatting sqref="K5">
    <cfRule type="duplicateValues" dxfId="409" priority="413"/>
    <cfRule type="duplicateValues" dxfId="408" priority="414"/>
  </conditionalFormatting>
  <conditionalFormatting sqref="K5">
    <cfRule type="duplicateValues" dxfId="407" priority="412"/>
  </conditionalFormatting>
  <conditionalFormatting sqref="K5">
    <cfRule type="duplicateValues" dxfId="406" priority="411"/>
  </conditionalFormatting>
  <conditionalFormatting sqref="K5">
    <cfRule type="duplicateValues" dxfId="405" priority="409"/>
    <cfRule type="duplicateValues" dxfId="404" priority="410"/>
  </conditionalFormatting>
  <conditionalFormatting sqref="K5">
    <cfRule type="duplicateValues" dxfId="403" priority="408"/>
  </conditionalFormatting>
  <conditionalFormatting sqref="K5">
    <cfRule type="duplicateValues" dxfId="402" priority="407"/>
  </conditionalFormatting>
  <conditionalFormatting sqref="K5">
    <cfRule type="duplicateValues" dxfId="401" priority="405"/>
    <cfRule type="duplicateValues" dxfId="400" priority="406"/>
  </conditionalFormatting>
  <conditionalFormatting sqref="K5">
    <cfRule type="duplicateValues" dxfId="399" priority="404"/>
  </conditionalFormatting>
  <conditionalFormatting sqref="K5">
    <cfRule type="duplicateValues" dxfId="398" priority="403"/>
  </conditionalFormatting>
  <conditionalFormatting sqref="K5">
    <cfRule type="duplicateValues" dxfId="397" priority="401"/>
    <cfRule type="duplicateValues" dxfId="396" priority="402"/>
  </conditionalFormatting>
  <conditionalFormatting sqref="K5">
    <cfRule type="duplicateValues" dxfId="395" priority="400"/>
  </conditionalFormatting>
  <conditionalFormatting sqref="K5">
    <cfRule type="duplicateValues" dxfId="394" priority="399"/>
  </conditionalFormatting>
  <conditionalFormatting sqref="K5">
    <cfRule type="duplicateValues" dxfId="393" priority="397"/>
    <cfRule type="duplicateValues" dxfId="392" priority="398"/>
  </conditionalFormatting>
  <conditionalFormatting sqref="K5">
    <cfRule type="duplicateValues" dxfId="391" priority="396"/>
  </conditionalFormatting>
  <conditionalFormatting sqref="K5">
    <cfRule type="duplicateValues" dxfId="390" priority="395"/>
  </conditionalFormatting>
  <conditionalFormatting sqref="K5">
    <cfRule type="duplicateValues" dxfId="389" priority="393"/>
    <cfRule type="duplicateValues" dxfId="388" priority="394"/>
  </conditionalFormatting>
  <conditionalFormatting sqref="K5">
    <cfRule type="duplicateValues" dxfId="387" priority="392"/>
  </conditionalFormatting>
  <conditionalFormatting sqref="K5">
    <cfRule type="duplicateValues" dxfId="386" priority="391"/>
  </conditionalFormatting>
  <conditionalFormatting sqref="K5">
    <cfRule type="duplicateValues" dxfId="385" priority="389"/>
    <cfRule type="duplicateValues" dxfId="384" priority="390"/>
  </conditionalFormatting>
  <conditionalFormatting sqref="K5">
    <cfRule type="duplicateValues" dxfId="383" priority="388"/>
  </conditionalFormatting>
  <conditionalFormatting sqref="K5">
    <cfRule type="duplicateValues" dxfId="382" priority="387"/>
  </conditionalFormatting>
  <conditionalFormatting sqref="K5">
    <cfRule type="duplicateValues" dxfId="381" priority="385"/>
    <cfRule type="duplicateValues" dxfId="380" priority="386"/>
  </conditionalFormatting>
  <conditionalFormatting sqref="K5">
    <cfRule type="duplicateValues" dxfId="379" priority="384"/>
  </conditionalFormatting>
  <conditionalFormatting sqref="K5">
    <cfRule type="duplicateValues" dxfId="378" priority="383"/>
  </conditionalFormatting>
  <conditionalFormatting sqref="K5">
    <cfRule type="duplicateValues" dxfId="377" priority="381"/>
    <cfRule type="duplicateValues" dxfId="376" priority="382"/>
  </conditionalFormatting>
  <conditionalFormatting sqref="K5">
    <cfRule type="duplicateValues" dxfId="375" priority="380"/>
  </conditionalFormatting>
  <conditionalFormatting sqref="K5">
    <cfRule type="duplicateValues" dxfId="374" priority="379"/>
  </conditionalFormatting>
  <conditionalFormatting sqref="K5">
    <cfRule type="duplicateValues" dxfId="373" priority="377"/>
    <cfRule type="duplicateValues" dxfId="372" priority="378"/>
  </conditionalFormatting>
  <conditionalFormatting sqref="K5">
    <cfRule type="duplicateValues" dxfId="371" priority="376"/>
  </conditionalFormatting>
  <conditionalFormatting sqref="K5">
    <cfRule type="duplicateValues" dxfId="370" priority="375"/>
  </conditionalFormatting>
  <conditionalFormatting sqref="K5">
    <cfRule type="duplicateValues" dxfId="369" priority="373"/>
    <cfRule type="duplicateValues" dxfId="368" priority="374"/>
  </conditionalFormatting>
  <conditionalFormatting sqref="K5">
    <cfRule type="duplicateValues" dxfId="367" priority="372"/>
  </conditionalFormatting>
  <conditionalFormatting sqref="K5">
    <cfRule type="duplicateValues" dxfId="366" priority="371"/>
  </conditionalFormatting>
  <conditionalFormatting sqref="K5">
    <cfRule type="duplicateValues" dxfId="365" priority="369"/>
    <cfRule type="duplicateValues" dxfId="364" priority="370"/>
  </conditionalFormatting>
  <conditionalFormatting sqref="K5">
    <cfRule type="duplicateValues" dxfId="363" priority="368"/>
  </conditionalFormatting>
  <conditionalFormatting sqref="K5">
    <cfRule type="duplicateValues" dxfId="362" priority="367"/>
  </conditionalFormatting>
  <conditionalFormatting sqref="K5">
    <cfRule type="duplicateValues" dxfId="361" priority="365"/>
    <cfRule type="duplicateValues" dxfId="360" priority="366"/>
  </conditionalFormatting>
  <conditionalFormatting sqref="K5">
    <cfRule type="duplicateValues" dxfId="359" priority="364"/>
  </conditionalFormatting>
  <conditionalFormatting sqref="K5">
    <cfRule type="duplicateValues" dxfId="358" priority="363"/>
  </conditionalFormatting>
  <conditionalFormatting sqref="K5">
    <cfRule type="duplicateValues" dxfId="357" priority="361"/>
    <cfRule type="duplicateValues" dxfId="356" priority="362"/>
  </conditionalFormatting>
  <conditionalFormatting sqref="K5">
    <cfRule type="duplicateValues" dxfId="355" priority="360"/>
  </conditionalFormatting>
  <conditionalFormatting sqref="K5">
    <cfRule type="duplicateValues" dxfId="354" priority="359"/>
  </conditionalFormatting>
  <conditionalFormatting sqref="K5">
    <cfRule type="duplicateValues" dxfId="353" priority="357"/>
    <cfRule type="duplicateValues" dxfId="352" priority="358"/>
  </conditionalFormatting>
  <conditionalFormatting sqref="K5">
    <cfRule type="duplicateValues" dxfId="351" priority="356"/>
  </conditionalFormatting>
  <conditionalFormatting sqref="K5">
    <cfRule type="duplicateValues" dxfId="350" priority="355"/>
  </conditionalFormatting>
  <conditionalFormatting sqref="K5">
    <cfRule type="duplicateValues" dxfId="349" priority="353"/>
    <cfRule type="duplicateValues" dxfId="348" priority="354"/>
  </conditionalFormatting>
  <conditionalFormatting sqref="K5">
    <cfRule type="duplicateValues" dxfId="347" priority="352"/>
  </conditionalFormatting>
  <conditionalFormatting sqref="K5">
    <cfRule type="duplicateValues" dxfId="346" priority="351"/>
  </conditionalFormatting>
  <conditionalFormatting sqref="K5">
    <cfRule type="duplicateValues" dxfId="345" priority="349"/>
    <cfRule type="duplicateValues" dxfId="344" priority="350"/>
  </conditionalFormatting>
  <conditionalFormatting sqref="K5">
    <cfRule type="duplicateValues" dxfId="343" priority="348"/>
  </conditionalFormatting>
  <conditionalFormatting sqref="K5">
    <cfRule type="duplicateValues" dxfId="342" priority="347"/>
  </conditionalFormatting>
  <conditionalFormatting sqref="K5">
    <cfRule type="duplicateValues" dxfId="341" priority="345"/>
    <cfRule type="duplicateValues" dxfId="340" priority="346"/>
  </conditionalFormatting>
  <conditionalFormatting sqref="K5">
    <cfRule type="duplicateValues" dxfId="339" priority="344"/>
  </conditionalFormatting>
  <conditionalFormatting sqref="K5">
    <cfRule type="duplicateValues" dxfId="338" priority="343"/>
  </conditionalFormatting>
  <conditionalFormatting sqref="K5">
    <cfRule type="duplicateValues" dxfId="337" priority="341"/>
    <cfRule type="duplicateValues" dxfId="336" priority="342"/>
  </conditionalFormatting>
  <conditionalFormatting sqref="K5">
    <cfRule type="duplicateValues" dxfId="335" priority="340"/>
  </conditionalFormatting>
  <conditionalFormatting sqref="K5">
    <cfRule type="duplicateValues" dxfId="334" priority="339"/>
  </conditionalFormatting>
  <conditionalFormatting sqref="K5">
    <cfRule type="duplicateValues" dxfId="333" priority="337"/>
    <cfRule type="duplicateValues" dxfId="332" priority="338"/>
  </conditionalFormatting>
  <conditionalFormatting sqref="K5">
    <cfRule type="duplicateValues" dxfId="331" priority="336"/>
  </conditionalFormatting>
  <conditionalFormatting sqref="K5">
    <cfRule type="duplicateValues" dxfId="330" priority="335"/>
  </conditionalFormatting>
  <conditionalFormatting sqref="K5">
    <cfRule type="duplicateValues" dxfId="329" priority="333"/>
    <cfRule type="duplicateValues" dxfId="328" priority="334"/>
  </conditionalFormatting>
  <conditionalFormatting sqref="K5">
    <cfRule type="duplicateValues" dxfId="327" priority="332"/>
  </conditionalFormatting>
  <conditionalFormatting sqref="K5">
    <cfRule type="duplicateValues" dxfId="326" priority="331"/>
  </conditionalFormatting>
  <conditionalFormatting sqref="K5">
    <cfRule type="duplicateValues" dxfId="325" priority="329"/>
    <cfRule type="duplicateValues" dxfId="324" priority="330"/>
  </conditionalFormatting>
  <conditionalFormatting sqref="K5">
    <cfRule type="duplicateValues" dxfId="323" priority="328"/>
  </conditionalFormatting>
  <conditionalFormatting sqref="K5">
    <cfRule type="duplicateValues" dxfId="322" priority="327"/>
  </conditionalFormatting>
  <conditionalFormatting sqref="K5">
    <cfRule type="duplicateValues" dxfId="321" priority="325"/>
    <cfRule type="duplicateValues" dxfId="320" priority="326"/>
  </conditionalFormatting>
  <conditionalFormatting sqref="K5">
    <cfRule type="duplicateValues" dxfId="319" priority="324"/>
  </conditionalFormatting>
  <conditionalFormatting sqref="K5">
    <cfRule type="duplicateValues" dxfId="318" priority="323"/>
  </conditionalFormatting>
  <conditionalFormatting sqref="K5">
    <cfRule type="duplicateValues" dxfId="317" priority="321"/>
    <cfRule type="duplicateValues" dxfId="316" priority="322"/>
  </conditionalFormatting>
  <conditionalFormatting sqref="K5">
    <cfRule type="duplicateValues" dxfId="315" priority="320"/>
  </conditionalFormatting>
  <conditionalFormatting sqref="K5">
    <cfRule type="duplicateValues" dxfId="314" priority="319"/>
  </conditionalFormatting>
  <conditionalFormatting sqref="K5">
    <cfRule type="duplicateValues" dxfId="313" priority="317"/>
    <cfRule type="duplicateValues" dxfId="312" priority="318"/>
  </conditionalFormatting>
  <conditionalFormatting sqref="K5">
    <cfRule type="duplicateValues" dxfId="311" priority="316"/>
  </conditionalFormatting>
  <conditionalFormatting sqref="K5">
    <cfRule type="duplicateValues" dxfId="310" priority="315"/>
  </conditionalFormatting>
  <conditionalFormatting sqref="K5">
    <cfRule type="duplicateValues" dxfId="309" priority="313"/>
    <cfRule type="duplicateValues" dxfId="308" priority="314"/>
  </conditionalFormatting>
  <conditionalFormatting sqref="K5">
    <cfRule type="duplicateValues" dxfId="307" priority="312"/>
  </conditionalFormatting>
  <conditionalFormatting sqref="K5">
    <cfRule type="duplicateValues" dxfId="306" priority="311"/>
  </conditionalFormatting>
  <conditionalFormatting sqref="K5">
    <cfRule type="duplicateValues" dxfId="305" priority="309"/>
    <cfRule type="duplicateValues" dxfId="304" priority="310"/>
  </conditionalFormatting>
  <conditionalFormatting sqref="K5">
    <cfRule type="duplicateValues" dxfId="303" priority="308"/>
  </conditionalFormatting>
  <conditionalFormatting sqref="K5">
    <cfRule type="duplicateValues" dxfId="302" priority="307"/>
  </conditionalFormatting>
  <conditionalFormatting sqref="K5">
    <cfRule type="duplicateValues" dxfId="301" priority="305"/>
    <cfRule type="duplicateValues" dxfId="300" priority="306"/>
  </conditionalFormatting>
  <conditionalFormatting sqref="K5">
    <cfRule type="duplicateValues" dxfId="299" priority="304"/>
  </conditionalFormatting>
  <conditionalFormatting sqref="K5">
    <cfRule type="duplicateValues" dxfId="298" priority="303"/>
  </conditionalFormatting>
  <conditionalFormatting sqref="K5">
    <cfRule type="duplicateValues" dxfId="297" priority="301"/>
    <cfRule type="duplicateValues" dxfId="296" priority="302"/>
  </conditionalFormatting>
  <conditionalFormatting sqref="K5">
    <cfRule type="duplicateValues" dxfId="295" priority="300"/>
  </conditionalFormatting>
  <conditionalFormatting sqref="K5">
    <cfRule type="duplicateValues" dxfId="294" priority="299"/>
  </conditionalFormatting>
  <conditionalFormatting sqref="K5">
    <cfRule type="duplicateValues" dxfId="293" priority="297"/>
    <cfRule type="duplicateValues" dxfId="292" priority="298"/>
  </conditionalFormatting>
  <conditionalFormatting sqref="K5">
    <cfRule type="duplicateValues" dxfId="291" priority="296"/>
  </conditionalFormatting>
  <conditionalFormatting sqref="K5">
    <cfRule type="duplicateValues" dxfId="290" priority="295"/>
  </conditionalFormatting>
  <conditionalFormatting sqref="K5">
    <cfRule type="duplicateValues" dxfId="289" priority="293"/>
    <cfRule type="duplicateValues" dxfId="288" priority="294"/>
  </conditionalFormatting>
  <conditionalFormatting sqref="K5">
    <cfRule type="duplicateValues" dxfId="287" priority="292"/>
  </conditionalFormatting>
  <conditionalFormatting sqref="K5">
    <cfRule type="duplicateValues" dxfId="286" priority="291"/>
  </conditionalFormatting>
  <conditionalFormatting sqref="K5">
    <cfRule type="duplicateValues" dxfId="285" priority="289"/>
    <cfRule type="duplicateValues" dxfId="284" priority="290"/>
  </conditionalFormatting>
  <conditionalFormatting sqref="K5">
    <cfRule type="duplicateValues" dxfId="283" priority="288"/>
  </conditionalFormatting>
  <conditionalFormatting sqref="K5">
    <cfRule type="duplicateValues" dxfId="282" priority="287"/>
  </conditionalFormatting>
  <conditionalFormatting sqref="K5">
    <cfRule type="duplicateValues" dxfId="281" priority="285"/>
    <cfRule type="duplicateValues" dxfId="280" priority="286"/>
  </conditionalFormatting>
  <conditionalFormatting sqref="K5">
    <cfRule type="duplicateValues" dxfId="279" priority="284"/>
  </conditionalFormatting>
  <conditionalFormatting sqref="K5">
    <cfRule type="duplicateValues" dxfId="278" priority="283"/>
  </conditionalFormatting>
  <conditionalFormatting sqref="K5">
    <cfRule type="duplicateValues" dxfId="277" priority="281"/>
    <cfRule type="duplicateValues" dxfId="276" priority="282"/>
  </conditionalFormatting>
  <conditionalFormatting sqref="K5">
    <cfRule type="duplicateValues" dxfId="275" priority="280"/>
  </conditionalFormatting>
  <conditionalFormatting sqref="K5">
    <cfRule type="duplicateValues" dxfId="274" priority="279"/>
  </conditionalFormatting>
  <conditionalFormatting sqref="K5">
    <cfRule type="duplicateValues" dxfId="273" priority="277"/>
    <cfRule type="duplicateValues" dxfId="272" priority="278"/>
  </conditionalFormatting>
  <conditionalFormatting sqref="K5">
    <cfRule type="duplicateValues" dxfId="271" priority="276"/>
  </conditionalFormatting>
  <conditionalFormatting sqref="K5">
    <cfRule type="duplicateValues" dxfId="270" priority="275"/>
  </conditionalFormatting>
  <conditionalFormatting sqref="K5">
    <cfRule type="duplicateValues" dxfId="269" priority="273"/>
    <cfRule type="duplicateValues" dxfId="268" priority="274"/>
  </conditionalFormatting>
  <conditionalFormatting sqref="K5">
    <cfRule type="duplicateValues" dxfId="267" priority="272"/>
  </conditionalFormatting>
  <conditionalFormatting sqref="K5">
    <cfRule type="duplicateValues" dxfId="266" priority="271"/>
  </conditionalFormatting>
  <conditionalFormatting sqref="K5">
    <cfRule type="duplicateValues" dxfId="265" priority="269"/>
    <cfRule type="duplicateValues" dxfId="264" priority="270"/>
  </conditionalFormatting>
  <conditionalFormatting sqref="K5">
    <cfRule type="duplicateValues" dxfId="263" priority="268"/>
  </conditionalFormatting>
  <conditionalFormatting sqref="K5">
    <cfRule type="duplicateValues" dxfId="262" priority="267"/>
  </conditionalFormatting>
  <conditionalFormatting sqref="K5">
    <cfRule type="duplicateValues" dxfId="261" priority="265"/>
    <cfRule type="duplicateValues" dxfId="260" priority="266"/>
  </conditionalFormatting>
  <conditionalFormatting sqref="K5">
    <cfRule type="duplicateValues" dxfId="259" priority="264"/>
  </conditionalFormatting>
  <conditionalFormatting sqref="K5">
    <cfRule type="duplicateValues" dxfId="258" priority="263"/>
  </conditionalFormatting>
  <conditionalFormatting sqref="K5">
    <cfRule type="duplicateValues" dxfId="257" priority="261"/>
    <cfRule type="duplicateValues" dxfId="256" priority="262"/>
  </conditionalFormatting>
  <conditionalFormatting sqref="K5">
    <cfRule type="duplicateValues" dxfId="255" priority="260"/>
  </conditionalFormatting>
  <conditionalFormatting sqref="K5">
    <cfRule type="duplicateValues" dxfId="254" priority="259"/>
  </conditionalFormatting>
  <conditionalFormatting sqref="K5">
    <cfRule type="duplicateValues" dxfId="253" priority="257"/>
    <cfRule type="duplicateValues" dxfId="252" priority="258"/>
  </conditionalFormatting>
  <conditionalFormatting sqref="K5">
    <cfRule type="duplicateValues" dxfId="251" priority="256"/>
  </conditionalFormatting>
  <conditionalFormatting sqref="K5">
    <cfRule type="duplicateValues" dxfId="250" priority="255"/>
  </conditionalFormatting>
  <conditionalFormatting sqref="K5">
    <cfRule type="duplicateValues" dxfId="249" priority="253"/>
    <cfRule type="duplicateValues" dxfId="248" priority="254"/>
  </conditionalFormatting>
  <conditionalFormatting sqref="K5">
    <cfRule type="duplicateValues" dxfId="247" priority="252"/>
  </conditionalFormatting>
  <conditionalFormatting sqref="K5">
    <cfRule type="duplicateValues" dxfId="246" priority="251"/>
  </conditionalFormatting>
  <conditionalFormatting sqref="K5">
    <cfRule type="duplicateValues" dxfId="245" priority="249"/>
    <cfRule type="duplicateValues" dxfId="244" priority="250"/>
  </conditionalFormatting>
  <conditionalFormatting sqref="K5">
    <cfRule type="duplicateValues" dxfId="243" priority="248"/>
  </conditionalFormatting>
  <conditionalFormatting sqref="K5">
    <cfRule type="duplicateValues" dxfId="242" priority="247"/>
  </conditionalFormatting>
  <conditionalFormatting sqref="K5">
    <cfRule type="duplicateValues" dxfId="241" priority="245"/>
    <cfRule type="duplicateValues" dxfId="240" priority="246"/>
  </conditionalFormatting>
  <conditionalFormatting sqref="K5">
    <cfRule type="duplicateValues" dxfId="239" priority="244"/>
  </conditionalFormatting>
  <conditionalFormatting sqref="K5">
    <cfRule type="duplicateValues" dxfId="238" priority="243"/>
  </conditionalFormatting>
  <conditionalFormatting sqref="K5">
    <cfRule type="duplicateValues" dxfId="237" priority="241"/>
    <cfRule type="duplicateValues" dxfId="236" priority="242"/>
  </conditionalFormatting>
  <conditionalFormatting sqref="K5">
    <cfRule type="duplicateValues" dxfId="235" priority="240"/>
  </conditionalFormatting>
  <conditionalFormatting sqref="K5">
    <cfRule type="duplicateValues" dxfId="234" priority="239"/>
  </conditionalFormatting>
  <conditionalFormatting sqref="K5">
    <cfRule type="duplicateValues" dxfId="233" priority="237"/>
    <cfRule type="duplicateValues" dxfId="232" priority="238"/>
  </conditionalFormatting>
  <conditionalFormatting sqref="K5">
    <cfRule type="duplicateValues" dxfId="231" priority="236"/>
  </conditionalFormatting>
  <conditionalFormatting sqref="K5">
    <cfRule type="duplicateValues" dxfId="230" priority="235"/>
  </conditionalFormatting>
  <conditionalFormatting sqref="K5">
    <cfRule type="duplicateValues" dxfId="229" priority="233"/>
    <cfRule type="duplicateValues" dxfId="228" priority="234"/>
  </conditionalFormatting>
  <conditionalFormatting sqref="K5">
    <cfRule type="duplicateValues" dxfId="227" priority="232"/>
  </conditionalFormatting>
  <conditionalFormatting sqref="K5">
    <cfRule type="duplicateValues" dxfId="226" priority="231"/>
  </conditionalFormatting>
  <conditionalFormatting sqref="K5">
    <cfRule type="duplicateValues" dxfId="225" priority="229"/>
    <cfRule type="duplicateValues" dxfId="224" priority="230"/>
  </conditionalFormatting>
  <conditionalFormatting sqref="K5">
    <cfRule type="duplicateValues" dxfId="223" priority="228"/>
  </conditionalFormatting>
  <conditionalFormatting sqref="K5">
    <cfRule type="duplicateValues" dxfId="222" priority="227"/>
  </conditionalFormatting>
  <conditionalFormatting sqref="K5">
    <cfRule type="duplicateValues" dxfId="221" priority="225"/>
    <cfRule type="duplicateValues" dxfId="220" priority="226"/>
  </conditionalFormatting>
  <conditionalFormatting sqref="K5">
    <cfRule type="duplicateValues" dxfId="219" priority="224"/>
  </conditionalFormatting>
  <conditionalFormatting sqref="K5">
    <cfRule type="duplicateValues" dxfId="218" priority="223"/>
  </conditionalFormatting>
  <conditionalFormatting sqref="K5">
    <cfRule type="duplicateValues" dxfId="217" priority="221"/>
    <cfRule type="duplicateValues" dxfId="216" priority="222"/>
  </conditionalFormatting>
  <conditionalFormatting sqref="K5">
    <cfRule type="duplicateValues" dxfId="215" priority="220"/>
  </conditionalFormatting>
  <conditionalFormatting sqref="K5">
    <cfRule type="duplicateValues" dxfId="214" priority="219"/>
  </conditionalFormatting>
  <conditionalFormatting sqref="K5">
    <cfRule type="duplicateValues" dxfId="213" priority="217"/>
    <cfRule type="duplicateValues" dxfId="212" priority="218"/>
  </conditionalFormatting>
  <conditionalFormatting sqref="K5">
    <cfRule type="duplicateValues" dxfId="211" priority="216"/>
  </conditionalFormatting>
  <conditionalFormatting sqref="K5">
    <cfRule type="duplicateValues" dxfId="210" priority="215"/>
  </conditionalFormatting>
  <conditionalFormatting sqref="K5">
    <cfRule type="duplicateValues" dxfId="209" priority="213"/>
    <cfRule type="duplicateValues" dxfId="208" priority="214"/>
  </conditionalFormatting>
  <conditionalFormatting sqref="K5">
    <cfRule type="duplicateValues" dxfId="207" priority="212"/>
  </conditionalFormatting>
  <conditionalFormatting sqref="K5">
    <cfRule type="duplicateValues" dxfId="206" priority="211"/>
  </conditionalFormatting>
  <conditionalFormatting sqref="K5">
    <cfRule type="duplicateValues" dxfId="205" priority="209"/>
    <cfRule type="duplicateValues" dxfId="204" priority="210"/>
  </conditionalFormatting>
  <conditionalFormatting sqref="K5">
    <cfRule type="duplicateValues" dxfId="203" priority="208"/>
  </conditionalFormatting>
  <conditionalFormatting sqref="K5">
    <cfRule type="duplicateValues" dxfId="202" priority="207"/>
  </conditionalFormatting>
  <conditionalFormatting sqref="K5">
    <cfRule type="duplicateValues" dxfId="201" priority="205"/>
    <cfRule type="duplicateValues" dxfId="200" priority="206"/>
  </conditionalFormatting>
  <conditionalFormatting sqref="K5">
    <cfRule type="duplicateValues" dxfId="199" priority="204"/>
  </conditionalFormatting>
  <conditionalFormatting sqref="K5">
    <cfRule type="duplicateValues" dxfId="198" priority="203"/>
  </conditionalFormatting>
  <conditionalFormatting sqref="K5">
    <cfRule type="duplicateValues" dxfId="197" priority="201"/>
    <cfRule type="duplicateValues" dxfId="196" priority="202"/>
  </conditionalFormatting>
  <conditionalFormatting sqref="K5">
    <cfRule type="duplicateValues" dxfId="195" priority="200"/>
  </conditionalFormatting>
  <conditionalFormatting sqref="K5">
    <cfRule type="duplicateValues" dxfId="194" priority="199"/>
  </conditionalFormatting>
  <conditionalFormatting sqref="K5">
    <cfRule type="duplicateValues" dxfId="193" priority="197"/>
    <cfRule type="duplicateValues" dxfId="192" priority="198"/>
  </conditionalFormatting>
  <conditionalFormatting sqref="K5">
    <cfRule type="duplicateValues" dxfId="191" priority="196"/>
  </conditionalFormatting>
  <conditionalFormatting sqref="K5">
    <cfRule type="duplicateValues" dxfId="190" priority="195"/>
  </conditionalFormatting>
  <conditionalFormatting sqref="K5">
    <cfRule type="duplicateValues" dxfId="189" priority="193"/>
    <cfRule type="duplicateValues" dxfId="188" priority="194"/>
  </conditionalFormatting>
  <conditionalFormatting sqref="K5">
    <cfRule type="duplicateValues" dxfId="187" priority="192"/>
  </conditionalFormatting>
  <conditionalFormatting sqref="K5">
    <cfRule type="duplicateValues" dxfId="186" priority="191"/>
  </conditionalFormatting>
  <conditionalFormatting sqref="K5">
    <cfRule type="duplicateValues" dxfId="185" priority="189"/>
    <cfRule type="duplicateValues" dxfId="184" priority="190"/>
  </conditionalFormatting>
  <conditionalFormatting sqref="K5">
    <cfRule type="duplicateValues" dxfId="183" priority="188"/>
  </conditionalFormatting>
  <conditionalFormatting sqref="K5">
    <cfRule type="duplicateValues" dxfId="182" priority="187"/>
  </conditionalFormatting>
  <conditionalFormatting sqref="K5">
    <cfRule type="duplicateValues" dxfId="181" priority="185"/>
    <cfRule type="duplicateValues" dxfId="180" priority="186"/>
  </conditionalFormatting>
  <conditionalFormatting sqref="K5">
    <cfRule type="duplicateValues" dxfId="179" priority="184"/>
  </conditionalFormatting>
  <conditionalFormatting sqref="K5">
    <cfRule type="duplicateValues" dxfId="178" priority="183"/>
  </conditionalFormatting>
  <conditionalFormatting sqref="K5">
    <cfRule type="duplicateValues" dxfId="177" priority="181"/>
    <cfRule type="duplicateValues" dxfId="176" priority="182"/>
  </conditionalFormatting>
  <conditionalFormatting sqref="K5">
    <cfRule type="duplicateValues" dxfId="175" priority="180"/>
  </conditionalFormatting>
  <conditionalFormatting sqref="K5">
    <cfRule type="duplicateValues" dxfId="174" priority="179"/>
  </conditionalFormatting>
  <conditionalFormatting sqref="K5">
    <cfRule type="duplicateValues" dxfId="173" priority="177"/>
    <cfRule type="duplicateValues" dxfId="172" priority="178"/>
  </conditionalFormatting>
  <conditionalFormatting sqref="K5">
    <cfRule type="duplicateValues" dxfId="171" priority="176"/>
  </conditionalFormatting>
  <conditionalFormatting sqref="K5">
    <cfRule type="duplicateValues" dxfId="170" priority="175"/>
  </conditionalFormatting>
  <conditionalFormatting sqref="K5">
    <cfRule type="duplicateValues" dxfId="169" priority="173"/>
    <cfRule type="duplicateValues" dxfId="168" priority="174"/>
  </conditionalFormatting>
  <conditionalFormatting sqref="K5">
    <cfRule type="duplicateValues" dxfId="167" priority="172"/>
  </conditionalFormatting>
  <conditionalFormatting sqref="K5">
    <cfRule type="duplicateValues" dxfId="166" priority="171"/>
  </conditionalFormatting>
  <conditionalFormatting sqref="K5">
    <cfRule type="duplicateValues" dxfId="165" priority="169"/>
    <cfRule type="duplicateValues" dxfId="164" priority="170"/>
  </conditionalFormatting>
  <conditionalFormatting sqref="K5">
    <cfRule type="duplicateValues" dxfId="163" priority="168"/>
  </conditionalFormatting>
  <conditionalFormatting sqref="K5">
    <cfRule type="duplicateValues" dxfId="162" priority="167"/>
  </conditionalFormatting>
  <conditionalFormatting sqref="K5">
    <cfRule type="duplicateValues" dxfId="161" priority="165"/>
    <cfRule type="duplicateValues" dxfId="160" priority="166"/>
  </conditionalFormatting>
  <conditionalFormatting sqref="K5">
    <cfRule type="duplicateValues" dxfId="159" priority="164"/>
  </conditionalFormatting>
  <conditionalFormatting sqref="K5">
    <cfRule type="duplicateValues" dxfId="158" priority="163"/>
  </conditionalFormatting>
  <conditionalFormatting sqref="K5">
    <cfRule type="duplicateValues" dxfId="157" priority="161"/>
    <cfRule type="duplicateValues" dxfId="156" priority="162"/>
  </conditionalFormatting>
  <conditionalFormatting sqref="K5">
    <cfRule type="duplicateValues" dxfId="155" priority="160"/>
  </conditionalFormatting>
  <conditionalFormatting sqref="K5">
    <cfRule type="duplicateValues" dxfId="154" priority="159"/>
  </conditionalFormatting>
  <conditionalFormatting sqref="K5">
    <cfRule type="duplicateValues" dxfId="153" priority="157"/>
    <cfRule type="duplicateValues" dxfId="152" priority="158"/>
  </conditionalFormatting>
  <conditionalFormatting sqref="K5">
    <cfRule type="duplicateValues" dxfId="151" priority="156"/>
  </conditionalFormatting>
  <conditionalFormatting sqref="K5">
    <cfRule type="duplicateValues" dxfId="150" priority="155"/>
  </conditionalFormatting>
  <conditionalFormatting sqref="K5">
    <cfRule type="duplicateValues" dxfId="149" priority="153"/>
    <cfRule type="duplicateValues" dxfId="148" priority="154"/>
  </conditionalFormatting>
  <conditionalFormatting sqref="K5">
    <cfRule type="duplicateValues" dxfId="147" priority="152"/>
  </conditionalFormatting>
  <conditionalFormatting sqref="K5">
    <cfRule type="duplicateValues" dxfId="146" priority="151"/>
  </conditionalFormatting>
  <conditionalFormatting sqref="K5">
    <cfRule type="duplicateValues" dxfId="145" priority="149"/>
    <cfRule type="duplicateValues" dxfId="144" priority="150"/>
  </conditionalFormatting>
  <conditionalFormatting sqref="K5">
    <cfRule type="duplicateValues" dxfId="143" priority="148"/>
  </conditionalFormatting>
  <conditionalFormatting sqref="K5">
    <cfRule type="duplicateValues" dxfId="142" priority="147"/>
  </conditionalFormatting>
  <conditionalFormatting sqref="K5">
    <cfRule type="duplicateValues" dxfId="141" priority="145"/>
    <cfRule type="duplicateValues" dxfId="140" priority="146"/>
  </conditionalFormatting>
  <conditionalFormatting sqref="K5">
    <cfRule type="duplicateValues" dxfId="139" priority="144"/>
  </conditionalFormatting>
  <conditionalFormatting sqref="K5">
    <cfRule type="duplicateValues" dxfId="138" priority="143"/>
  </conditionalFormatting>
  <conditionalFormatting sqref="K5">
    <cfRule type="duplicateValues" dxfId="137" priority="141"/>
    <cfRule type="duplicateValues" dxfId="136" priority="142"/>
  </conditionalFormatting>
  <conditionalFormatting sqref="K5">
    <cfRule type="duplicateValues" dxfId="135" priority="140"/>
  </conditionalFormatting>
  <conditionalFormatting sqref="K5">
    <cfRule type="duplicateValues" dxfId="134" priority="139"/>
  </conditionalFormatting>
  <conditionalFormatting sqref="K5">
    <cfRule type="duplicateValues" dxfId="133" priority="137"/>
    <cfRule type="duplicateValues" dxfId="132" priority="138"/>
  </conditionalFormatting>
  <conditionalFormatting sqref="K5">
    <cfRule type="duplicateValues" dxfId="131" priority="136"/>
  </conditionalFormatting>
  <conditionalFormatting sqref="K5">
    <cfRule type="duplicateValues" dxfId="130" priority="135"/>
  </conditionalFormatting>
  <conditionalFormatting sqref="K5">
    <cfRule type="duplicateValues" dxfId="129" priority="133"/>
    <cfRule type="duplicateValues" dxfId="128" priority="134"/>
  </conditionalFormatting>
  <conditionalFormatting sqref="K5">
    <cfRule type="duplicateValues" dxfId="127" priority="132"/>
  </conditionalFormatting>
  <conditionalFormatting sqref="K5">
    <cfRule type="duplicateValues" dxfId="126" priority="131"/>
  </conditionalFormatting>
  <conditionalFormatting sqref="K5">
    <cfRule type="duplicateValues" dxfId="125" priority="129"/>
    <cfRule type="duplicateValues" dxfId="124" priority="130"/>
  </conditionalFormatting>
  <conditionalFormatting sqref="K5">
    <cfRule type="duplicateValues" dxfId="123" priority="128"/>
  </conditionalFormatting>
  <conditionalFormatting sqref="K5">
    <cfRule type="duplicateValues" dxfId="122" priority="127"/>
  </conditionalFormatting>
  <conditionalFormatting sqref="K5">
    <cfRule type="duplicateValues" dxfId="121" priority="125"/>
    <cfRule type="duplicateValues" dxfId="120" priority="126"/>
  </conditionalFormatting>
  <conditionalFormatting sqref="K5">
    <cfRule type="duplicateValues" dxfId="119" priority="124"/>
  </conditionalFormatting>
  <conditionalFormatting sqref="K5">
    <cfRule type="duplicateValues" dxfId="118" priority="123"/>
  </conditionalFormatting>
  <conditionalFormatting sqref="K5">
    <cfRule type="duplicateValues" dxfId="117" priority="121"/>
    <cfRule type="duplicateValues" dxfId="116" priority="122"/>
  </conditionalFormatting>
  <conditionalFormatting sqref="K5">
    <cfRule type="duplicateValues" dxfId="115" priority="120"/>
  </conditionalFormatting>
  <conditionalFormatting sqref="K5">
    <cfRule type="duplicateValues" dxfId="114" priority="119"/>
  </conditionalFormatting>
  <conditionalFormatting sqref="K5">
    <cfRule type="duplicateValues" dxfId="113" priority="117"/>
    <cfRule type="duplicateValues" dxfId="112" priority="118"/>
  </conditionalFormatting>
  <conditionalFormatting sqref="K5">
    <cfRule type="duplicateValues" dxfId="111" priority="116"/>
  </conditionalFormatting>
  <conditionalFormatting sqref="K5">
    <cfRule type="duplicateValues" dxfId="110" priority="115"/>
  </conditionalFormatting>
  <conditionalFormatting sqref="K5">
    <cfRule type="duplicateValues" dxfId="109" priority="113"/>
    <cfRule type="duplicateValues" dxfId="108" priority="114"/>
  </conditionalFormatting>
  <conditionalFormatting sqref="K5">
    <cfRule type="duplicateValues" dxfId="107" priority="112"/>
  </conditionalFormatting>
  <conditionalFormatting sqref="K5">
    <cfRule type="duplicateValues" dxfId="106" priority="111"/>
  </conditionalFormatting>
  <conditionalFormatting sqref="K5">
    <cfRule type="duplicateValues" dxfId="105" priority="109"/>
    <cfRule type="duplicateValues" dxfId="104" priority="110"/>
  </conditionalFormatting>
  <conditionalFormatting sqref="K5">
    <cfRule type="duplicateValues" dxfId="103" priority="108"/>
  </conditionalFormatting>
  <conditionalFormatting sqref="K5">
    <cfRule type="duplicateValues" dxfId="102" priority="107"/>
  </conditionalFormatting>
  <conditionalFormatting sqref="K5">
    <cfRule type="duplicateValues" dxfId="101" priority="105"/>
    <cfRule type="duplicateValues" dxfId="100" priority="106"/>
  </conditionalFormatting>
  <conditionalFormatting sqref="K5">
    <cfRule type="duplicateValues" dxfId="99" priority="104"/>
  </conditionalFormatting>
  <conditionalFormatting sqref="K5">
    <cfRule type="duplicateValues" dxfId="98" priority="103"/>
  </conditionalFormatting>
  <conditionalFormatting sqref="K5">
    <cfRule type="duplicateValues" dxfId="97" priority="101"/>
    <cfRule type="duplicateValues" dxfId="96" priority="102"/>
  </conditionalFormatting>
  <conditionalFormatting sqref="K5">
    <cfRule type="duplicateValues" dxfId="95" priority="100"/>
  </conditionalFormatting>
  <conditionalFormatting sqref="K5">
    <cfRule type="duplicateValues" dxfId="94" priority="99"/>
  </conditionalFormatting>
  <conditionalFormatting sqref="K5">
    <cfRule type="duplicateValues" dxfId="93" priority="97"/>
    <cfRule type="duplicateValues" dxfId="92" priority="98"/>
  </conditionalFormatting>
  <conditionalFormatting sqref="K5">
    <cfRule type="duplicateValues" dxfId="91" priority="96"/>
  </conditionalFormatting>
  <conditionalFormatting sqref="K5">
    <cfRule type="duplicateValues" dxfId="90" priority="95"/>
  </conditionalFormatting>
  <conditionalFormatting sqref="K5">
    <cfRule type="duplicateValues" dxfId="89" priority="93"/>
    <cfRule type="duplicateValues" dxfId="88" priority="94"/>
  </conditionalFormatting>
  <conditionalFormatting sqref="K5">
    <cfRule type="duplicateValues" dxfId="87" priority="92"/>
  </conditionalFormatting>
  <conditionalFormatting sqref="K5">
    <cfRule type="duplicateValues" dxfId="86" priority="91"/>
  </conditionalFormatting>
  <conditionalFormatting sqref="K5">
    <cfRule type="duplicateValues" dxfId="85" priority="89"/>
    <cfRule type="duplicateValues" dxfId="84" priority="90"/>
  </conditionalFormatting>
  <conditionalFormatting sqref="K5">
    <cfRule type="duplicateValues" dxfId="83" priority="88"/>
  </conditionalFormatting>
  <conditionalFormatting sqref="K5">
    <cfRule type="duplicateValues" dxfId="82" priority="87"/>
  </conditionalFormatting>
  <conditionalFormatting sqref="K5">
    <cfRule type="duplicateValues" dxfId="81" priority="85"/>
    <cfRule type="duplicateValues" dxfId="80" priority="86"/>
  </conditionalFormatting>
  <conditionalFormatting sqref="K5">
    <cfRule type="duplicateValues" dxfId="79" priority="84"/>
  </conditionalFormatting>
  <conditionalFormatting sqref="K5">
    <cfRule type="duplicateValues" dxfId="78" priority="83"/>
  </conditionalFormatting>
  <conditionalFormatting sqref="K5">
    <cfRule type="duplicateValues" dxfId="77" priority="81"/>
    <cfRule type="duplicateValues" dxfId="76" priority="82"/>
  </conditionalFormatting>
  <conditionalFormatting sqref="K5">
    <cfRule type="duplicateValues" dxfId="75" priority="80"/>
  </conditionalFormatting>
  <conditionalFormatting sqref="K5">
    <cfRule type="duplicateValues" dxfId="74" priority="79"/>
  </conditionalFormatting>
  <conditionalFormatting sqref="K5">
    <cfRule type="duplicateValues" dxfId="73" priority="77"/>
    <cfRule type="duplicateValues" dxfId="72" priority="78"/>
  </conditionalFormatting>
  <conditionalFormatting sqref="K5">
    <cfRule type="duplicateValues" dxfId="71" priority="76"/>
  </conditionalFormatting>
  <conditionalFormatting sqref="K5">
    <cfRule type="duplicateValues" dxfId="70" priority="75"/>
  </conditionalFormatting>
  <conditionalFormatting sqref="K5">
    <cfRule type="duplicateValues" dxfId="69" priority="73"/>
    <cfRule type="duplicateValues" dxfId="68" priority="74"/>
  </conditionalFormatting>
  <conditionalFormatting sqref="K5">
    <cfRule type="duplicateValues" dxfId="67" priority="72"/>
  </conditionalFormatting>
  <conditionalFormatting sqref="K5">
    <cfRule type="duplicateValues" dxfId="66" priority="71"/>
  </conditionalFormatting>
  <conditionalFormatting sqref="K5">
    <cfRule type="duplicateValues" dxfId="65" priority="69"/>
    <cfRule type="duplicateValues" dxfId="64" priority="70"/>
  </conditionalFormatting>
  <conditionalFormatting sqref="K5">
    <cfRule type="duplicateValues" dxfId="63" priority="68"/>
  </conditionalFormatting>
  <conditionalFormatting sqref="K5">
    <cfRule type="duplicateValues" dxfId="62" priority="67"/>
  </conditionalFormatting>
  <conditionalFormatting sqref="K5">
    <cfRule type="duplicateValues" dxfId="61" priority="65"/>
    <cfRule type="duplicateValues" dxfId="60" priority="66"/>
  </conditionalFormatting>
  <conditionalFormatting sqref="K5">
    <cfRule type="duplicateValues" dxfId="59" priority="64"/>
  </conditionalFormatting>
  <conditionalFormatting sqref="K5">
    <cfRule type="duplicateValues" dxfId="58" priority="63"/>
  </conditionalFormatting>
  <conditionalFormatting sqref="K5">
    <cfRule type="duplicateValues" dxfId="57" priority="61"/>
    <cfRule type="duplicateValues" dxfId="56" priority="62"/>
  </conditionalFormatting>
  <conditionalFormatting sqref="K5">
    <cfRule type="duplicateValues" dxfId="55" priority="60"/>
  </conditionalFormatting>
  <conditionalFormatting sqref="K5">
    <cfRule type="duplicateValues" dxfId="54" priority="59"/>
  </conditionalFormatting>
  <conditionalFormatting sqref="K5">
    <cfRule type="duplicateValues" dxfId="53" priority="57"/>
    <cfRule type="duplicateValues" dxfId="52" priority="58"/>
  </conditionalFormatting>
  <conditionalFormatting sqref="K5">
    <cfRule type="duplicateValues" dxfId="51" priority="56"/>
  </conditionalFormatting>
  <conditionalFormatting sqref="K5">
    <cfRule type="duplicateValues" dxfId="50" priority="55"/>
  </conditionalFormatting>
  <conditionalFormatting sqref="K5">
    <cfRule type="duplicateValues" dxfId="49" priority="53"/>
    <cfRule type="duplicateValues" dxfId="48" priority="54"/>
  </conditionalFormatting>
  <conditionalFormatting sqref="K5">
    <cfRule type="duplicateValues" dxfId="47" priority="52"/>
  </conditionalFormatting>
  <conditionalFormatting sqref="K5">
    <cfRule type="duplicateValues" dxfId="46" priority="51"/>
  </conditionalFormatting>
  <conditionalFormatting sqref="K5">
    <cfRule type="duplicateValues" dxfId="45" priority="49"/>
    <cfRule type="duplicateValues" dxfId="44" priority="50"/>
  </conditionalFormatting>
  <conditionalFormatting sqref="K5">
    <cfRule type="duplicateValues" dxfId="43" priority="48"/>
  </conditionalFormatting>
  <conditionalFormatting sqref="K5">
    <cfRule type="duplicateValues" dxfId="42" priority="47"/>
  </conditionalFormatting>
  <conditionalFormatting sqref="K5">
    <cfRule type="duplicateValues" dxfId="41" priority="45"/>
    <cfRule type="duplicateValues" dxfId="40" priority="46"/>
  </conditionalFormatting>
  <conditionalFormatting sqref="K5">
    <cfRule type="duplicateValues" dxfId="39" priority="44"/>
  </conditionalFormatting>
  <conditionalFormatting sqref="K5">
    <cfRule type="duplicateValues" dxfId="38" priority="43"/>
  </conditionalFormatting>
  <conditionalFormatting sqref="K5">
    <cfRule type="duplicateValues" dxfId="37" priority="41"/>
    <cfRule type="duplicateValues" dxfId="36" priority="42"/>
  </conditionalFormatting>
  <conditionalFormatting sqref="K5">
    <cfRule type="duplicateValues" dxfId="35" priority="40"/>
  </conditionalFormatting>
  <conditionalFormatting sqref="K5">
    <cfRule type="duplicateValues" dxfId="34" priority="39"/>
  </conditionalFormatting>
  <conditionalFormatting sqref="K5">
    <cfRule type="duplicateValues" dxfId="33" priority="37"/>
    <cfRule type="duplicateValues" dxfId="32" priority="38"/>
  </conditionalFormatting>
  <conditionalFormatting sqref="K5">
    <cfRule type="duplicateValues" dxfId="31" priority="36"/>
  </conditionalFormatting>
  <conditionalFormatting sqref="K5">
    <cfRule type="duplicateValues" dxfId="30" priority="35"/>
  </conditionalFormatting>
  <conditionalFormatting sqref="K5">
    <cfRule type="duplicateValues" dxfId="29" priority="33"/>
    <cfRule type="duplicateValues" dxfId="28" priority="34"/>
  </conditionalFormatting>
  <conditionalFormatting sqref="K5">
    <cfRule type="duplicateValues" dxfId="27" priority="32"/>
  </conditionalFormatting>
  <conditionalFormatting sqref="K5">
    <cfRule type="duplicateValues" dxfId="26" priority="31"/>
  </conditionalFormatting>
  <conditionalFormatting sqref="K5">
    <cfRule type="duplicateValues" dxfId="25" priority="29"/>
    <cfRule type="duplicateValues" dxfId="24" priority="30"/>
  </conditionalFormatting>
  <conditionalFormatting sqref="K5">
    <cfRule type="duplicateValues" dxfId="23" priority="28"/>
  </conditionalFormatting>
  <conditionalFormatting sqref="K5">
    <cfRule type="duplicateValues" dxfId="22" priority="27"/>
  </conditionalFormatting>
  <conditionalFormatting sqref="K5">
    <cfRule type="duplicateValues" dxfId="21" priority="25"/>
    <cfRule type="duplicateValues" dxfId="20" priority="26"/>
  </conditionalFormatting>
  <conditionalFormatting sqref="K5">
    <cfRule type="duplicateValues" dxfId="19" priority="24"/>
  </conditionalFormatting>
  <conditionalFormatting sqref="K5">
    <cfRule type="duplicateValues" dxfId="18" priority="23"/>
  </conditionalFormatting>
  <conditionalFormatting sqref="K5">
    <cfRule type="duplicateValues" dxfId="17" priority="21"/>
    <cfRule type="duplicateValues" dxfId="16" priority="22"/>
  </conditionalFormatting>
  <conditionalFormatting sqref="K5">
    <cfRule type="duplicateValues" dxfId="15" priority="20"/>
  </conditionalFormatting>
  <conditionalFormatting sqref="K5">
    <cfRule type="duplicateValues" dxfId="14" priority="19"/>
  </conditionalFormatting>
  <conditionalFormatting sqref="K5">
    <cfRule type="duplicateValues" dxfId="13" priority="17"/>
    <cfRule type="duplicateValues" dxfId="12" priority="18"/>
  </conditionalFormatting>
  <conditionalFormatting sqref="K5">
    <cfRule type="duplicateValues" dxfId="11" priority="16"/>
  </conditionalFormatting>
  <conditionalFormatting sqref="K5">
    <cfRule type="duplicateValues" dxfId="10" priority="15"/>
  </conditionalFormatting>
  <conditionalFormatting sqref="K5">
    <cfRule type="duplicateValues" dxfId="9" priority="13"/>
    <cfRule type="duplicateValues" dxfId="8" priority="14"/>
  </conditionalFormatting>
  <conditionalFormatting sqref="K5">
    <cfRule type="duplicateValues" dxfId="7" priority="12"/>
  </conditionalFormatting>
  <conditionalFormatting sqref="K5">
    <cfRule type="duplicateValues" dxfId="6" priority="11"/>
  </conditionalFormatting>
  <conditionalFormatting sqref="K5">
    <cfRule type="duplicateValues" dxfId="5" priority="9"/>
    <cfRule type="duplicateValues" dxfId="4" priority="10"/>
  </conditionalFormatting>
  <conditionalFormatting sqref="K5">
    <cfRule type="duplicateValues" dxfId="3" priority="8"/>
  </conditionalFormatting>
  <conditionalFormatting sqref="K5">
    <cfRule type="duplicateValues" dxfId="2" priority="7"/>
  </conditionalFormatting>
  <conditionalFormatting sqref="K5">
    <cfRule type="duplicateValues" dxfId="1" priority="5"/>
    <cfRule type="duplicateValues" dxfId="0" priority="6"/>
  </conditionalFormatting>
  <dataValidations count="2">
    <dataValidation type="list" allowBlank="1" showInputMessage="1" showErrorMessage="1" sqref="I10" xr:uid="{5BD18A6A-0021-45D0-97E9-351225951BEA}">
      <formula1>$K$9:$K$10</formula1>
    </dataValidation>
    <dataValidation type="list" allowBlank="1" showInputMessage="1" showErrorMessage="1" sqref="D92:D93" xr:uid="{26A768AF-C6B3-4205-9C78-750F002B3ABA}">
      <formula1>$K$5:$K$6</formula1>
    </dataValidation>
  </dataValidations>
  <hyperlinks>
    <hyperlink ref="G14" location="computation!D89" display="Enter Details in Note 2" xr:uid="{8B652337-0160-4F00-ADFC-19AB255DB902}"/>
    <hyperlink ref="C18" location="computation!C80" display="Enter Data in Note 1" xr:uid="{20C1069F-F400-4D3A-96DB-8E5D5F538673}"/>
    <hyperlink ref="G97" r:id="rId1" xr:uid="{13148142-507B-4BCA-BCCD-B68309D0CE54}"/>
  </hyperlinks>
  <pageMargins left="0.25" right="0.25" top="0.75" bottom="0.75" header="0.3" footer="0.3"/>
  <pageSetup scale="4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computation</vt:lpstr>
      <vt:lpstr>computation!Print_Area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5029000007</dc:creator>
  <cp:lastModifiedBy>Akshay</cp:lastModifiedBy>
  <cp:lastPrinted>2023-02-01T11:43:53Z</cp:lastPrinted>
  <dcterms:created xsi:type="dcterms:W3CDTF">2010-05-04T12:50:59Z</dcterms:created>
  <dcterms:modified xsi:type="dcterms:W3CDTF">2023-05-25T09:34:35Z</dcterms:modified>
</cp:coreProperties>
</file>